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J:\Infectious_Diseases\HSV vaccine lab\Ian_Hayman\Drug_Monolayer_Data\Final_Data\Final_Figure\"/>
    </mc:Choice>
  </mc:AlternateContent>
  <xr:revisionPtr revIDLastSave="0" documentId="13_ncr:1_{C4D5BF08-B633-4EDF-8640-E947E2A48522}" xr6:coauthVersionLast="47" xr6:coauthVersionMax="47" xr10:uidLastSave="{00000000-0000-0000-0000-000000000000}"/>
  <bookViews>
    <workbookView xWindow="-120" yWindow="-120" windowWidth="29040" windowHeight="15840" tabRatio="748" activeTab="6" xr2:uid="{8BF160B5-C3BC-4056-96EB-59C1FBDA5856}"/>
  </bookViews>
  <sheets>
    <sheet name="Figure 1" sheetId="1" r:id="rId1"/>
    <sheet name="Figure 2" sheetId="2" r:id="rId2"/>
    <sheet name="Figure 3" sheetId="3" r:id="rId3"/>
    <sheet name="Figure 4" sheetId="5" r:id="rId4"/>
    <sheet name="Figure 5" sheetId="4" r:id="rId5"/>
    <sheet name="Figure 6" sheetId="6" r:id="rId6"/>
    <sheet name="Figure 7" sheetId="7" r:id="rId7"/>
    <sheet name="SFig 7" sheetId="9" r:id="rId8"/>
    <sheet name="SFig 10" sheetId="10" r:id="rId9"/>
    <sheet name="SFig11" sheetId="11" r:id="rId10"/>
    <sheet name="Fig 4 Absolute IC50 Calculation" sheetId="15" r:id="rId11"/>
    <sheet name="Fig 5 Absolute IC50 Calculation" sheetId="14" r:id="rId12"/>
    <sheet name="Fig 6 Absolute IC50 Calculation" sheetId="16" r:id="rId13"/>
    <sheet name="10uM efficacy" sheetId="8" r:id="rId14"/>
    <sheet name="SFig 7 Absolute IC50 Calc" sheetId="17" r:id="rId1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A56" i="14" l="1"/>
  <c r="Z56" i="14"/>
  <c r="O46" i="14"/>
  <c r="P46" i="14"/>
  <c r="Q46" i="14"/>
  <c r="R46" i="14"/>
  <c r="S46" i="14"/>
  <c r="T46" i="14"/>
  <c r="U46" i="14"/>
  <c r="V46" i="14"/>
  <c r="W46" i="14"/>
  <c r="O47" i="14"/>
  <c r="P47" i="14"/>
  <c r="Q47" i="14"/>
  <c r="R47" i="14"/>
  <c r="S47" i="14"/>
  <c r="T47" i="14"/>
  <c r="U47" i="14"/>
  <c r="V47" i="14"/>
  <c r="W47" i="14"/>
  <c r="O49" i="14"/>
  <c r="P49" i="14"/>
  <c r="Q49" i="14"/>
  <c r="R49" i="14"/>
  <c r="S49" i="14"/>
  <c r="T49" i="14"/>
  <c r="U49" i="14"/>
  <c r="V49" i="14"/>
  <c r="W49" i="14"/>
  <c r="O50" i="14"/>
  <c r="P50" i="14"/>
  <c r="Q50" i="14"/>
  <c r="R50" i="14"/>
  <c r="S50" i="14"/>
  <c r="T50" i="14"/>
  <c r="U50" i="14"/>
  <c r="V50" i="14"/>
  <c r="W50" i="14"/>
  <c r="O51" i="14"/>
  <c r="P51" i="14"/>
  <c r="Q51" i="14"/>
  <c r="R51" i="14"/>
  <c r="S51" i="14"/>
  <c r="T51" i="14"/>
  <c r="U51" i="14"/>
  <c r="V51" i="14"/>
  <c r="W51" i="14"/>
  <c r="O52" i="14"/>
  <c r="P52" i="14"/>
  <c r="Q52" i="14"/>
  <c r="R52" i="14"/>
  <c r="S52" i="14"/>
  <c r="T52" i="14"/>
  <c r="U52" i="14"/>
  <c r="V52" i="14"/>
  <c r="W52" i="14"/>
  <c r="O53" i="14"/>
  <c r="P53" i="14"/>
  <c r="Q53" i="14"/>
  <c r="R53" i="14"/>
  <c r="S53" i="14"/>
  <c r="T53" i="14"/>
  <c r="U53" i="14"/>
  <c r="V53" i="14"/>
  <c r="W53" i="14"/>
  <c r="O54" i="14"/>
  <c r="P54" i="14"/>
  <c r="Q54" i="14"/>
  <c r="R54" i="14"/>
  <c r="S54" i="14"/>
  <c r="T54" i="14"/>
  <c r="U54" i="14"/>
  <c r="V54" i="14"/>
  <c r="W54" i="14"/>
  <c r="O55" i="14"/>
  <c r="P55" i="14"/>
  <c r="Q55" i="14"/>
  <c r="R55" i="14"/>
  <c r="S55" i="14"/>
  <c r="T55" i="14"/>
  <c r="U55" i="14"/>
  <c r="V55" i="14"/>
  <c r="W55" i="14"/>
  <c r="P56" i="14"/>
  <c r="Q56" i="14"/>
  <c r="U56" i="14"/>
  <c r="W56" i="14"/>
  <c r="O57" i="14"/>
  <c r="P57" i="14"/>
  <c r="Q57" i="14"/>
  <c r="R57" i="14"/>
  <c r="S57" i="14"/>
  <c r="T57" i="14"/>
  <c r="U57" i="14"/>
  <c r="V57" i="14"/>
  <c r="W57" i="14"/>
  <c r="O30" i="14"/>
  <c r="C56" i="8"/>
  <c r="D56" i="8"/>
  <c r="E56" i="8"/>
  <c r="F56" i="8"/>
  <c r="G56" i="8"/>
  <c r="H56" i="8"/>
  <c r="I56" i="8"/>
  <c r="J56" i="8"/>
  <c r="K56" i="8"/>
  <c r="L56" i="8"/>
  <c r="M56" i="8"/>
  <c r="N56" i="8"/>
  <c r="O56" i="8"/>
  <c r="P56" i="8"/>
  <c r="Q56" i="8"/>
  <c r="R56" i="8"/>
  <c r="S56" i="8"/>
  <c r="B56" i="8"/>
  <c r="S55" i="8"/>
  <c r="C55" i="8"/>
  <c r="D55" i="8"/>
  <c r="E55" i="8"/>
  <c r="F55" i="8"/>
  <c r="G55" i="8"/>
  <c r="H55" i="8"/>
  <c r="I55" i="8"/>
  <c r="J55" i="8"/>
  <c r="K55" i="8"/>
  <c r="L55" i="8"/>
  <c r="M55" i="8"/>
  <c r="N55" i="8"/>
  <c r="O55" i="8"/>
  <c r="P55" i="8"/>
  <c r="Q55" i="8"/>
  <c r="R55" i="8"/>
  <c r="B14" i="8"/>
  <c r="B55" i="8"/>
  <c r="D45" i="17"/>
  <c r="E45" i="17"/>
  <c r="F45" i="17"/>
  <c r="G45" i="17"/>
  <c r="D46" i="17"/>
  <c r="E46" i="17"/>
  <c r="F46" i="17"/>
  <c r="G46" i="17"/>
  <c r="D47" i="17"/>
  <c r="E47" i="17"/>
  <c r="F47" i="17"/>
  <c r="G47" i="17"/>
  <c r="D29" i="17"/>
  <c r="E29" i="17"/>
  <c r="F29" i="17"/>
  <c r="G29" i="17"/>
  <c r="H29" i="17"/>
  <c r="I29" i="17"/>
  <c r="J29" i="17"/>
  <c r="K29" i="17"/>
  <c r="L29" i="17"/>
  <c r="M29" i="17"/>
  <c r="P29" i="17"/>
  <c r="Q29" i="17"/>
  <c r="R29" i="17"/>
  <c r="S29" i="17"/>
  <c r="T29" i="17"/>
  <c r="U29" i="17"/>
  <c r="V29" i="17"/>
  <c r="W29" i="17"/>
  <c r="X29" i="17"/>
  <c r="Z29" i="17"/>
  <c r="AA29" i="17"/>
  <c r="AB29" i="17"/>
  <c r="AC29" i="17"/>
  <c r="AD29" i="17"/>
  <c r="AE29" i="17"/>
  <c r="AF29" i="17"/>
  <c r="D30" i="17"/>
  <c r="F30" i="17"/>
  <c r="G30" i="17"/>
  <c r="H30" i="17"/>
  <c r="K30" i="17"/>
  <c r="L30" i="17"/>
  <c r="M30" i="17"/>
  <c r="N30" i="17"/>
  <c r="P30" i="17"/>
  <c r="Q30" i="17"/>
  <c r="R30" i="17"/>
  <c r="S30" i="17"/>
  <c r="T30" i="17"/>
  <c r="U30" i="17"/>
  <c r="V30" i="17"/>
  <c r="W30" i="17"/>
  <c r="X30" i="17"/>
  <c r="Z30" i="17"/>
  <c r="AA30" i="17"/>
  <c r="AB30" i="17"/>
  <c r="AC30" i="17"/>
  <c r="AD30" i="17"/>
  <c r="AE30" i="17"/>
  <c r="AF30" i="17"/>
  <c r="F31" i="17"/>
  <c r="G31" i="17"/>
  <c r="H31" i="17"/>
  <c r="I31" i="17"/>
  <c r="K31" i="17"/>
  <c r="M31" i="17"/>
  <c r="N31" i="17"/>
  <c r="P31" i="17"/>
  <c r="Q31" i="17"/>
  <c r="R31" i="17"/>
  <c r="S31" i="17"/>
  <c r="T31" i="17"/>
  <c r="U31" i="17"/>
  <c r="V31" i="17"/>
  <c r="W31" i="17"/>
  <c r="X31" i="17"/>
  <c r="Z31" i="17"/>
  <c r="AC31" i="17"/>
  <c r="AD31" i="17"/>
  <c r="AE31" i="17"/>
  <c r="AF31" i="17"/>
  <c r="D13" i="17"/>
  <c r="E13" i="17"/>
  <c r="F13" i="17"/>
  <c r="G13" i="17"/>
  <c r="H13" i="17"/>
  <c r="I13" i="17"/>
  <c r="J13" i="17"/>
  <c r="K13" i="17"/>
  <c r="L13" i="17"/>
  <c r="M13" i="17"/>
  <c r="N13" i="17"/>
  <c r="O13" i="17"/>
  <c r="P13" i="17"/>
  <c r="Q13" i="17"/>
  <c r="R13" i="17"/>
  <c r="S13" i="17"/>
  <c r="T13" i="17"/>
  <c r="D14" i="17"/>
  <c r="E14" i="17"/>
  <c r="F14" i="17"/>
  <c r="G14" i="17"/>
  <c r="H14" i="17"/>
  <c r="I14" i="17"/>
  <c r="J14" i="17"/>
  <c r="K14" i="17"/>
  <c r="L14" i="17"/>
  <c r="M14" i="17"/>
  <c r="N14" i="17"/>
  <c r="O14" i="17"/>
  <c r="P14" i="17"/>
  <c r="Q14" i="17"/>
  <c r="R14" i="17"/>
  <c r="S14" i="17"/>
  <c r="T14" i="17"/>
  <c r="D15" i="17"/>
  <c r="E15" i="17"/>
  <c r="F15" i="17"/>
  <c r="G15" i="17"/>
  <c r="H15" i="17"/>
  <c r="I15" i="17"/>
  <c r="J15" i="17"/>
  <c r="K15" i="17"/>
  <c r="L15" i="17"/>
  <c r="M15" i="17"/>
  <c r="N15" i="17"/>
  <c r="O15" i="17"/>
  <c r="P15" i="17"/>
  <c r="Q15" i="17"/>
  <c r="R15" i="17"/>
  <c r="S15" i="17"/>
  <c r="T15" i="17"/>
  <c r="C47" i="17"/>
  <c r="C46" i="17"/>
  <c r="C45" i="17"/>
  <c r="C31" i="17"/>
  <c r="C30" i="17"/>
  <c r="C29" i="17"/>
  <c r="C15" i="17"/>
  <c r="C14" i="17"/>
  <c r="C13" i="17"/>
  <c r="D39" i="17"/>
  <c r="E39" i="17"/>
  <c r="F39" i="17"/>
  <c r="G39" i="17"/>
  <c r="H39" i="17"/>
  <c r="I39" i="17"/>
  <c r="J39" i="17"/>
  <c r="K39" i="17"/>
  <c r="L39" i="17"/>
  <c r="M39" i="17"/>
  <c r="N39" i="17"/>
  <c r="N43" i="17" s="1"/>
  <c r="O39" i="17"/>
  <c r="O43" i="17" s="1"/>
  <c r="P39" i="17"/>
  <c r="Q39" i="17"/>
  <c r="D40" i="17"/>
  <c r="E40" i="17"/>
  <c r="F40" i="17"/>
  <c r="G40" i="17"/>
  <c r="H40" i="17"/>
  <c r="I40" i="17"/>
  <c r="J40" i="17"/>
  <c r="K40" i="17"/>
  <c r="L40" i="17"/>
  <c r="L43" i="17" s="1"/>
  <c r="M40" i="17"/>
  <c r="M43" i="17" s="1"/>
  <c r="N40" i="17"/>
  <c r="O40" i="17"/>
  <c r="P40" i="17"/>
  <c r="Q40" i="17"/>
  <c r="D41" i="17"/>
  <c r="E41" i="17"/>
  <c r="F41" i="17"/>
  <c r="G41" i="17"/>
  <c r="H41" i="17"/>
  <c r="H43" i="17" s="1"/>
  <c r="I41" i="17"/>
  <c r="I43" i="17" s="1"/>
  <c r="J41" i="17"/>
  <c r="J43" i="17" s="1"/>
  <c r="K41" i="17"/>
  <c r="K43" i="17" s="1"/>
  <c r="L41" i="17"/>
  <c r="M41" i="17"/>
  <c r="N41" i="17"/>
  <c r="O41" i="17"/>
  <c r="P41" i="17"/>
  <c r="Q41" i="17"/>
  <c r="C41" i="17"/>
  <c r="C40" i="17"/>
  <c r="C39" i="17"/>
  <c r="D23" i="17"/>
  <c r="E23" i="17"/>
  <c r="F23" i="17"/>
  <c r="G23" i="17"/>
  <c r="H23" i="17"/>
  <c r="I23" i="17"/>
  <c r="J23" i="17"/>
  <c r="K23" i="17"/>
  <c r="L23" i="17"/>
  <c r="M23" i="17"/>
  <c r="N23" i="17"/>
  <c r="O23" i="17"/>
  <c r="P23" i="17"/>
  <c r="Q23" i="17"/>
  <c r="R23" i="17"/>
  <c r="S23" i="17"/>
  <c r="T23" i="17"/>
  <c r="U23" i="17"/>
  <c r="V23" i="17"/>
  <c r="W23" i="17"/>
  <c r="X23" i="17"/>
  <c r="Y23" i="17"/>
  <c r="Z23" i="17"/>
  <c r="AA23" i="17"/>
  <c r="AB23" i="17"/>
  <c r="AC23" i="17"/>
  <c r="AD23" i="17"/>
  <c r="AE23" i="17"/>
  <c r="AF23" i="17"/>
  <c r="AG23" i="17"/>
  <c r="AH23" i="17"/>
  <c r="AI23" i="17"/>
  <c r="AJ23" i="17"/>
  <c r="AK23" i="17"/>
  <c r="AL23" i="17"/>
  <c r="AM23" i="17"/>
  <c r="AN23" i="17"/>
  <c r="AO23" i="17"/>
  <c r="AO27" i="17" s="1"/>
  <c r="AP23" i="17"/>
  <c r="AQ23" i="17"/>
  <c r="AR23" i="17"/>
  <c r="AS23" i="17"/>
  <c r="AT23" i="17"/>
  <c r="AU23" i="17"/>
  <c r="AV23" i="17"/>
  <c r="AW23" i="17"/>
  <c r="AX23" i="17"/>
  <c r="AY23" i="17"/>
  <c r="AZ23" i="17"/>
  <c r="BA23" i="17"/>
  <c r="BB23" i="17"/>
  <c r="BC23" i="17"/>
  <c r="BD23" i="17"/>
  <c r="BE23" i="17"/>
  <c r="BF23" i="17"/>
  <c r="BG23" i="17"/>
  <c r="BH23" i="17"/>
  <c r="BI23" i="17"/>
  <c r="BJ23" i="17"/>
  <c r="BK23" i="17"/>
  <c r="BL23" i="17"/>
  <c r="BM23" i="17"/>
  <c r="BN23" i="17"/>
  <c r="BO23" i="17"/>
  <c r="BP23" i="17"/>
  <c r="BQ23" i="17"/>
  <c r="BR23" i="17"/>
  <c r="BS23" i="17"/>
  <c r="BT23" i="17"/>
  <c r="BU23" i="17"/>
  <c r="BV23" i="17"/>
  <c r="BW23" i="17"/>
  <c r="BX23" i="17"/>
  <c r="BY23" i="17"/>
  <c r="BZ23" i="17"/>
  <c r="CA23" i="17"/>
  <c r="CB23" i="17"/>
  <c r="CC23" i="17"/>
  <c r="CD23" i="17"/>
  <c r="CE23" i="17"/>
  <c r="CF23" i="17"/>
  <c r="CG23" i="17"/>
  <c r="CH23" i="17"/>
  <c r="CI23" i="17"/>
  <c r="CJ23" i="17"/>
  <c r="CK23" i="17"/>
  <c r="CL23" i="17"/>
  <c r="CM23" i="17"/>
  <c r="CN23" i="17"/>
  <c r="D24" i="17"/>
  <c r="E24" i="17"/>
  <c r="F24" i="17"/>
  <c r="G24" i="17"/>
  <c r="H24" i="17"/>
  <c r="I24" i="17"/>
  <c r="J24" i="17"/>
  <c r="K24" i="17"/>
  <c r="L24" i="17"/>
  <c r="L27" i="17" s="1"/>
  <c r="M24" i="17"/>
  <c r="N24" i="17"/>
  <c r="O24" i="17"/>
  <c r="P24" i="17"/>
  <c r="Q24" i="17"/>
  <c r="R24" i="17"/>
  <c r="S24" i="17"/>
  <c r="T24" i="17"/>
  <c r="U24" i="17"/>
  <c r="V24" i="17"/>
  <c r="W24" i="17"/>
  <c r="X24" i="17"/>
  <c r="X27" i="17" s="1"/>
  <c r="Y24" i="17"/>
  <c r="Z24" i="17"/>
  <c r="AA24" i="17"/>
  <c r="AB24" i="17"/>
  <c r="AC24" i="17"/>
  <c r="AD24" i="17"/>
  <c r="AE24" i="17"/>
  <c r="AF24" i="17"/>
  <c r="AG24" i="17"/>
  <c r="AH24" i="17"/>
  <c r="AI24" i="17"/>
  <c r="AJ24" i="17"/>
  <c r="AJ27" i="17" s="1"/>
  <c r="AK24" i="17"/>
  <c r="AL24" i="17"/>
  <c r="AM24" i="17"/>
  <c r="AN24" i="17"/>
  <c r="AO24" i="17"/>
  <c r="AP24" i="17"/>
  <c r="AQ24" i="17"/>
  <c r="AR24" i="17"/>
  <c r="AS24" i="17"/>
  <c r="AT24" i="17"/>
  <c r="AU24" i="17"/>
  <c r="AV24" i="17"/>
  <c r="AV27" i="17" s="1"/>
  <c r="AW24" i="17"/>
  <c r="AX24" i="17"/>
  <c r="AY24" i="17"/>
  <c r="AZ24" i="17"/>
  <c r="BA24" i="17"/>
  <c r="BB24" i="17"/>
  <c r="BC24" i="17"/>
  <c r="BD24" i="17"/>
  <c r="BE24" i="17"/>
  <c r="BF24" i="17"/>
  <c r="BG24" i="17"/>
  <c r="BH24" i="17"/>
  <c r="BH27" i="17" s="1"/>
  <c r="BI24" i="17"/>
  <c r="BJ24" i="17"/>
  <c r="BK24" i="17"/>
  <c r="BL24" i="17"/>
  <c r="BM24" i="17"/>
  <c r="BN24" i="17"/>
  <c r="BO24" i="17"/>
  <c r="BP24" i="17"/>
  <c r="BQ24" i="17"/>
  <c r="BR24" i="17"/>
  <c r="BS24" i="17"/>
  <c r="BT24" i="17"/>
  <c r="BT27" i="17" s="1"/>
  <c r="BU24" i="17"/>
  <c r="BV24" i="17"/>
  <c r="BW24" i="17"/>
  <c r="BX24" i="17"/>
  <c r="BY24" i="17"/>
  <c r="BZ24" i="17"/>
  <c r="CA24" i="17"/>
  <c r="CB24" i="17"/>
  <c r="CC24" i="17"/>
  <c r="CD24" i="17"/>
  <c r="CE24" i="17"/>
  <c r="CF24" i="17"/>
  <c r="CF27" i="17" s="1"/>
  <c r="CG24" i="17"/>
  <c r="CH24" i="17"/>
  <c r="CI24" i="17"/>
  <c r="CJ24" i="17"/>
  <c r="CK24" i="17"/>
  <c r="CL24" i="17"/>
  <c r="CM24" i="17"/>
  <c r="CN24" i="17"/>
  <c r="D25" i="17"/>
  <c r="E25" i="17"/>
  <c r="F25" i="17"/>
  <c r="G25" i="17"/>
  <c r="H25" i="17"/>
  <c r="I25" i="17"/>
  <c r="J25" i="17"/>
  <c r="K25" i="17"/>
  <c r="L25" i="17"/>
  <c r="M25" i="17"/>
  <c r="N25" i="17"/>
  <c r="O25" i="17"/>
  <c r="P25" i="17"/>
  <c r="Q25" i="17"/>
  <c r="R25" i="17"/>
  <c r="S25" i="17"/>
  <c r="T25" i="17"/>
  <c r="U25" i="17"/>
  <c r="V25" i="17"/>
  <c r="W25" i="17"/>
  <c r="X25" i="17"/>
  <c r="Y25" i="17"/>
  <c r="Z25" i="17"/>
  <c r="AA25" i="17"/>
  <c r="AB25" i="17"/>
  <c r="AC25" i="17"/>
  <c r="AD25" i="17"/>
  <c r="AE25" i="17"/>
  <c r="AF25" i="17"/>
  <c r="AG25" i="17"/>
  <c r="AH25" i="17"/>
  <c r="AI25" i="17"/>
  <c r="AJ25" i="17"/>
  <c r="AK25" i="17"/>
  <c r="AL25" i="17"/>
  <c r="AM25" i="17"/>
  <c r="AN25" i="17"/>
  <c r="AO25" i="17"/>
  <c r="AP25" i="17"/>
  <c r="AQ25" i="17"/>
  <c r="AR25" i="17"/>
  <c r="AS25" i="17"/>
  <c r="AT25" i="17"/>
  <c r="AU25" i="17"/>
  <c r="AV25" i="17"/>
  <c r="AW25" i="17"/>
  <c r="AX25" i="17"/>
  <c r="AY25" i="17"/>
  <c r="AZ25" i="17"/>
  <c r="BA25" i="17"/>
  <c r="BB25" i="17"/>
  <c r="BC25" i="17"/>
  <c r="BD25" i="17"/>
  <c r="BE25" i="17"/>
  <c r="BF25" i="17"/>
  <c r="BG25" i="17"/>
  <c r="BH25" i="17"/>
  <c r="BI25" i="17"/>
  <c r="BJ25" i="17"/>
  <c r="BK25" i="17"/>
  <c r="BL25" i="17"/>
  <c r="BM25" i="17"/>
  <c r="BN25" i="17"/>
  <c r="BO25" i="17"/>
  <c r="BP25" i="17"/>
  <c r="BQ25" i="17"/>
  <c r="BR25" i="17"/>
  <c r="BS25" i="17"/>
  <c r="BT25" i="17"/>
  <c r="BU25" i="17"/>
  <c r="BV25" i="17"/>
  <c r="BW25" i="17"/>
  <c r="BX25" i="17"/>
  <c r="BY25" i="17"/>
  <c r="BZ25" i="17"/>
  <c r="CA25" i="17"/>
  <c r="CB25" i="17"/>
  <c r="CC25" i="17"/>
  <c r="CD25" i="17"/>
  <c r="CE25" i="17"/>
  <c r="CF25" i="17"/>
  <c r="CG25" i="17"/>
  <c r="CH25" i="17"/>
  <c r="CI25" i="17"/>
  <c r="CJ25" i="17"/>
  <c r="CK25" i="17"/>
  <c r="CL25" i="17"/>
  <c r="CM25" i="17"/>
  <c r="CN25" i="17"/>
  <c r="C25" i="17"/>
  <c r="C24" i="17"/>
  <c r="C23" i="17"/>
  <c r="C27" i="17" s="1"/>
  <c r="D7" i="17"/>
  <c r="E7" i="17"/>
  <c r="F7" i="17"/>
  <c r="G7" i="17"/>
  <c r="H7" i="17"/>
  <c r="I7" i="17"/>
  <c r="J7" i="17"/>
  <c r="K7" i="17"/>
  <c r="L7" i="17"/>
  <c r="M7" i="17"/>
  <c r="N7" i="17"/>
  <c r="O7" i="17"/>
  <c r="P7" i="17"/>
  <c r="Q7" i="17"/>
  <c r="R7" i="17"/>
  <c r="S7" i="17"/>
  <c r="T7" i="17"/>
  <c r="U7" i="17"/>
  <c r="V7" i="17"/>
  <c r="W7" i="17"/>
  <c r="X7" i="17"/>
  <c r="Y7" i="17"/>
  <c r="Z7" i="17"/>
  <c r="AA7" i="17"/>
  <c r="AB7" i="17"/>
  <c r="AC7" i="17"/>
  <c r="AD7" i="17"/>
  <c r="AE7" i="17"/>
  <c r="AF7" i="17"/>
  <c r="AG7" i="17"/>
  <c r="AH7" i="17"/>
  <c r="AI7" i="17"/>
  <c r="AJ7" i="17"/>
  <c r="AK7" i="17"/>
  <c r="AL7" i="17"/>
  <c r="AM7" i="17"/>
  <c r="AN7" i="17"/>
  <c r="AO7" i="17"/>
  <c r="AP7" i="17"/>
  <c r="AQ7" i="17"/>
  <c r="AR7" i="17"/>
  <c r="AS7" i="17"/>
  <c r="AT7" i="17"/>
  <c r="AU7" i="17"/>
  <c r="AV7" i="17"/>
  <c r="AW7" i="17"/>
  <c r="AX7" i="17"/>
  <c r="AY7" i="17"/>
  <c r="AZ7" i="17"/>
  <c r="BA7" i="17"/>
  <c r="BB7" i="17"/>
  <c r="BC7" i="17"/>
  <c r="BD7" i="17"/>
  <c r="D8" i="17"/>
  <c r="E8" i="17"/>
  <c r="F8" i="17"/>
  <c r="G8" i="17"/>
  <c r="G11" i="17" s="1"/>
  <c r="H8" i="17"/>
  <c r="I8" i="17"/>
  <c r="J8" i="17"/>
  <c r="K8" i="17"/>
  <c r="L8" i="17"/>
  <c r="M8" i="17"/>
  <c r="N8" i="17"/>
  <c r="O8" i="17"/>
  <c r="P8" i="17"/>
  <c r="Q8" i="17"/>
  <c r="R8" i="17"/>
  <c r="S8" i="17"/>
  <c r="S11" i="17" s="1"/>
  <c r="T8" i="17"/>
  <c r="U8" i="17"/>
  <c r="V8" i="17"/>
  <c r="W8" i="17"/>
  <c r="X8" i="17"/>
  <c r="Y8" i="17"/>
  <c r="Z8" i="17"/>
  <c r="AA8" i="17"/>
  <c r="AB8" i="17"/>
  <c r="AC8" i="17"/>
  <c r="AD8" i="17"/>
  <c r="AD11" i="17" s="1"/>
  <c r="AE8" i="17"/>
  <c r="AF8" i="17"/>
  <c r="AG8" i="17"/>
  <c r="AH8" i="17"/>
  <c r="AI8" i="17"/>
  <c r="AJ8" i="17"/>
  <c r="AK8" i="17"/>
  <c r="AL8" i="17"/>
  <c r="AM8" i="17"/>
  <c r="AN8" i="17"/>
  <c r="AO8" i="17"/>
  <c r="AP8" i="17"/>
  <c r="AQ8" i="17"/>
  <c r="AR8" i="17"/>
  <c r="AS8" i="17"/>
  <c r="AT8" i="17"/>
  <c r="AU8" i="17"/>
  <c r="AV8" i="17"/>
  <c r="AW8" i="17"/>
  <c r="AX8" i="17"/>
  <c r="AY8" i="17"/>
  <c r="AZ8" i="17"/>
  <c r="BA8" i="17"/>
  <c r="BB8" i="17"/>
  <c r="BC8" i="17"/>
  <c r="BD8" i="17"/>
  <c r="D9" i="17"/>
  <c r="E9" i="17"/>
  <c r="F9" i="17"/>
  <c r="G9" i="17"/>
  <c r="H9" i="17"/>
  <c r="I9" i="17"/>
  <c r="J9" i="17"/>
  <c r="K9" i="17"/>
  <c r="L9" i="17"/>
  <c r="M9" i="17"/>
  <c r="N9" i="17"/>
  <c r="O9" i="17"/>
  <c r="P9" i="17"/>
  <c r="Q9" i="17"/>
  <c r="R9" i="17"/>
  <c r="S9" i="17"/>
  <c r="T9" i="17"/>
  <c r="U9" i="17"/>
  <c r="V9" i="17"/>
  <c r="W9" i="17"/>
  <c r="X9" i="17"/>
  <c r="Y9" i="17"/>
  <c r="Z9" i="17"/>
  <c r="AA9" i="17"/>
  <c r="AB9" i="17"/>
  <c r="AC9" i="17"/>
  <c r="AD9" i="17"/>
  <c r="AE9" i="17"/>
  <c r="AF9" i="17"/>
  <c r="AG9" i="17"/>
  <c r="AH9" i="17"/>
  <c r="AI9" i="17"/>
  <c r="AJ9" i="17"/>
  <c r="AK9" i="17"/>
  <c r="AL9" i="17"/>
  <c r="AM9" i="17"/>
  <c r="AN9" i="17"/>
  <c r="AO9" i="17"/>
  <c r="AP9" i="17"/>
  <c r="AQ9" i="17"/>
  <c r="AR9" i="17"/>
  <c r="AS9" i="17"/>
  <c r="AT9" i="17"/>
  <c r="AU9" i="17"/>
  <c r="AV9" i="17"/>
  <c r="AW9" i="17"/>
  <c r="AX9" i="17"/>
  <c r="AY9" i="17"/>
  <c r="AZ9" i="17"/>
  <c r="BA9" i="17"/>
  <c r="BB9" i="17"/>
  <c r="BC9" i="17"/>
  <c r="BD9" i="17"/>
  <c r="C8" i="17"/>
  <c r="C7" i="17"/>
  <c r="C9" i="17"/>
  <c r="C11" i="17" s="1"/>
  <c r="E12" i="16"/>
  <c r="F12" i="16"/>
  <c r="G12" i="16"/>
  <c r="H12" i="16"/>
  <c r="I12" i="16"/>
  <c r="J12" i="16"/>
  <c r="K12" i="16"/>
  <c r="L12" i="16"/>
  <c r="M12" i="16"/>
  <c r="N12" i="16"/>
  <c r="O12" i="16"/>
  <c r="P12" i="16"/>
  <c r="Q12" i="16"/>
  <c r="R12" i="16"/>
  <c r="S12" i="16"/>
  <c r="D12" i="16"/>
  <c r="E8" i="16"/>
  <c r="F8" i="16"/>
  <c r="G8" i="16"/>
  <c r="H8" i="16"/>
  <c r="I8" i="16"/>
  <c r="J8" i="16"/>
  <c r="K8" i="16"/>
  <c r="L8" i="16"/>
  <c r="M8" i="16"/>
  <c r="N8" i="16"/>
  <c r="O8" i="16"/>
  <c r="P8" i="16"/>
  <c r="Q8" i="16"/>
  <c r="R8" i="16"/>
  <c r="S8" i="16"/>
  <c r="E9" i="16"/>
  <c r="F9" i="16"/>
  <c r="G9" i="16"/>
  <c r="H9" i="16"/>
  <c r="I9" i="16"/>
  <c r="J9" i="16"/>
  <c r="K9" i="16"/>
  <c r="L9" i="16"/>
  <c r="M9" i="16"/>
  <c r="N9" i="16"/>
  <c r="O9" i="16"/>
  <c r="P9" i="16"/>
  <c r="Q9" i="16"/>
  <c r="R9" i="16"/>
  <c r="S9" i="16"/>
  <c r="E10" i="16"/>
  <c r="F10" i="16"/>
  <c r="G10" i="16"/>
  <c r="H10" i="16"/>
  <c r="I10" i="16"/>
  <c r="J10" i="16"/>
  <c r="K10" i="16"/>
  <c r="L10" i="16"/>
  <c r="M10" i="16"/>
  <c r="N10" i="16"/>
  <c r="O10" i="16"/>
  <c r="P10" i="16"/>
  <c r="Q10" i="16"/>
  <c r="R10" i="16"/>
  <c r="S10" i="16"/>
  <c r="D10" i="16"/>
  <c r="D9" i="16"/>
  <c r="D8" i="16"/>
  <c r="Q45" i="15"/>
  <c r="K45" i="15"/>
  <c r="L45" i="15"/>
  <c r="M45" i="15"/>
  <c r="N45" i="15"/>
  <c r="O45" i="15"/>
  <c r="J45" i="15"/>
  <c r="D45" i="15"/>
  <c r="E45" i="15"/>
  <c r="F45" i="15"/>
  <c r="G45" i="15"/>
  <c r="H45" i="15"/>
  <c r="C45" i="15"/>
  <c r="Q43" i="15"/>
  <c r="Q42" i="15"/>
  <c r="Q41" i="15"/>
  <c r="O43" i="15"/>
  <c r="N43" i="15"/>
  <c r="M43" i="15"/>
  <c r="L43" i="15"/>
  <c r="K43" i="15"/>
  <c r="J43" i="15"/>
  <c r="O42" i="15"/>
  <c r="N42" i="15"/>
  <c r="M42" i="15"/>
  <c r="L42" i="15"/>
  <c r="K42" i="15"/>
  <c r="J42" i="15"/>
  <c r="O41" i="15"/>
  <c r="N41" i="15"/>
  <c r="M41" i="15"/>
  <c r="L41" i="15"/>
  <c r="K41" i="15"/>
  <c r="J41" i="15"/>
  <c r="H43" i="15"/>
  <c r="H42" i="15"/>
  <c r="H41" i="15"/>
  <c r="G43" i="15"/>
  <c r="F43" i="15"/>
  <c r="E43" i="15"/>
  <c r="D43" i="15"/>
  <c r="C43" i="15"/>
  <c r="G42" i="15"/>
  <c r="F42" i="15"/>
  <c r="E42" i="15"/>
  <c r="D42" i="15"/>
  <c r="C42" i="15"/>
  <c r="G41" i="15"/>
  <c r="F41" i="15"/>
  <c r="E41" i="15"/>
  <c r="D41" i="15"/>
  <c r="C41" i="15"/>
  <c r="M23" i="15"/>
  <c r="BD14" i="15"/>
  <c r="BC14" i="15"/>
  <c r="BB14" i="15"/>
  <c r="BA14" i="15"/>
  <c r="AZ14" i="15"/>
  <c r="AY14" i="15"/>
  <c r="AX14" i="15"/>
  <c r="AW14" i="15"/>
  <c r="AV14" i="15"/>
  <c r="AU14" i="15"/>
  <c r="AT14" i="15"/>
  <c r="AS14" i="15"/>
  <c r="AR14" i="15"/>
  <c r="AQ14" i="15"/>
  <c r="AP14" i="15"/>
  <c r="AO14" i="15"/>
  <c r="AN14" i="15"/>
  <c r="AM14" i="15"/>
  <c r="AL14" i="15"/>
  <c r="AK14" i="15"/>
  <c r="AJ14" i="15"/>
  <c r="AI14" i="15"/>
  <c r="AH14" i="15"/>
  <c r="BD13" i="15"/>
  <c r="BC13" i="15"/>
  <c r="BB13" i="15"/>
  <c r="BA13" i="15"/>
  <c r="AZ13" i="15"/>
  <c r="AY13" i="15"/>
  <c r="AX13" i="15"/>
  <c r="AW13" i="15"/>
  <c r="AW16" i="15" s="1"/>
  <c r="K24" i="15" s="1"/>
  <c r="AV13" i="15"/>
  <c r="AU13" i="15"/>
  <c r="AT13" i="15"/>
  <c r="AS13" i="15"/>
  <c r="AR13" i="15"/>
  <c r="AQ13" i="15"/>
  <c r="AP13" i="15"/>
  <c r="AO13" i="15"/>
  <c r="AN13" i="15"/>
  <c r="AM13" i="15"/>
  <c r="AL13" i="15"/>
  <c r="AK13" i="15"/>
  <c r="AK16" i="15" s="1"/>
  <c r="K20" i="15" s="1"/>
  <c r="AJ13" i="15"/>
  <c r="AI13" i="15"/>
  <c r="AH13" i="15"/>
  <c r="BD12" i="15"/>
  <c r="BC12" i="15"/>
  <c r="BB12" i="15"/>
  <c r="BA12" i="15"/>
  <c r="AZ12" i="15"/>
  <c r="AY12" i="15"/>
  <c r="AX12" i="15"/>
  <c r="AW12" i="15"/>
  <c r="AV12" i="15"/>
  <c r="AV16" i="15" s="1"/>
  <c r="AU12" i="15"/>
  <c r="AT12" i="15"/>
  <c r="AS12" i="15"/>
  <c r="AR12" i="15"/>
  <c r="AQ12" i="15"/>
  <c r="AP12" i="15"/>
  <c r="AO12" i="15"/>
  <c r="AN12" i="15"/>
  <c r="AM12" i="15"/>
  <c r="AL12" i="15"/>
  <c r="AK12" i="15"/>
  <c r="AJ12" i="15"/>
  <c r="AI12" i="15"/>
  <c r="AH12" i="15"/>
  <c r="J26" i="15"/>
  <c r="J27" i="15"/>
  <c r="J28" i="15"/>
  <c r="J29" i="15"/>
  <c r="J30" i="15"/>
  <c r="J31" i="15"/>
  <c r="C31" i="15"/>
  <c r="C27" i="15"/>
  <c r="C28" i="15"/>
  <c r="C29" i="15"/>
  <c r="C30" i="15"/>
  <c r="C26" i="15"/>
  <c r="AG14" i="15"/>
  <c r="AF14" i="15"/>
  <c r="AE14" i="15"/>
  <c r="AD14" i="15"/>
  <c r="AC14" i="15"/>
  <c r="AB14" i="15"/>
  <c r="AA14" i="15"/>
  <c r="Z14" i="15"/>
  <c r="Y14" i="15"/>
  <c r="X14" i="15"/>
  <c r="W14" i="15"/>
  <c r="V14" i="15"/>
  <c r="U14" i="15"/>
  <c r="T14" i="15"/>
  <c r="S14" i="15"/>
  <c r="R14" i="15"/>
  <c r="Q14" i="15"/>
  <c r="P14" i="15"/>
  <c r="O14" i="15"/>
  <c r="N14" i="15"/>
  <c r="M14" i="15"/>
  <c r="L14" i="15"/>
  <c r="K14" i="15"/>
  <c r="J14" i="15"/>
  <c r="I14" i="15"/>
  <c r="H14" i="15"/>
  <c r="G14" i="15"/>
  <c r="F14" i="15"/>
  <c r="E14" i="15"/>
  <c r="D14" i="15"/>
  <c r="AG13" i="15"/>
  <c r="AF13" i="15"/>
  <c r="AE13" i="15"/>
  <c r="AD13" i="15"/>
  <c r="AC13" i="15"/>
  <c r="AB13" i="15"/>
  <c r="AA13" i="15"/>
  <c r="AA16" i="15" s="1"/>
  <c r="G23" i="15" s="1"/>
  <c r="Z13" i="15"/>
  <c r="Y13" i="15"/>
  <c r="X13" i="15"/>
  <c r="W13" i="15"/>
  <c r="V13" i="15"/>
  <c r="U13" i="15"/>
  <c r="T13" i="15"/>
  <c r="S13" i="15"/>
  <c r="R13" i="15"/>
  <c r="Q13" i="15"/>
  <c r="P13" i="15"/>
  <c r="O13" i="15"/>
  <c r="O16" i="15" s="1"/>
  <c r="E21" i="15" s="1"/>
  <c r="N13" i="15"/>
  <c r="M13" i="15"/>
  <c r="L13" i="15"/>
  <c r="K13" i="15"/>
  <c r="J13" i="15"/>
  <c r="I13" i="15"/>
  <c r="H13" i="15"/>
  <c r="G13" i="15"/>
  <c r="F13" i="15"/>
  <c r="E13" i="15"/>
  <c r="D13" i="15"/>
  <c r="AG12" i="15"/>
  <c r="AF12" i="15"/>
  <c r="AE12" i="15"/>
  <c r="AD12" i="15"/>
  <c r="AC12" i="15"/>
  <c r="AB12" i="15"/>
  <c r="AA12" i="15"/>
  <c r="Z12" i="15"/>
  <c r="Y12" i="15"/>
  <c r="X12" i="15"/>
  <c r="W12" i="15"/>
  <c r="V12" i="15"/>
  <c r="U12" i="15"/>
  <c r="T12" i="15"/>
  <c r="S12" i="15"/>
  <c r="R12" i="15"/>
  <c r="Q12" i="15"/>
  <c r="P12" i="15"/>
  <c r="O12" i="15"/>
  <c r="N12" i="15"/>
  <c r="M12" i="15"/>
  <c r="L12" i="15"/>
  <c r="K12" i="15"/>
  <c r="J12" i="15"/>
  <c r="I12" i="15"/>
  <c r="H12" i="15"/>
  <c r="G12" i="15"/>
  <c r="F12" i="15"/>
  <c r="E12" i="15"/>
  <c r="D12" i="15"/>
  <c r="C114" i="14"/>
  <c r="L114" i="14"/>
  <c r="M114" i="14"/>
  <c r="N114" i="14"/>
  <c r="O114" i="14"/>
  <c r="P114" i="14"/>
  <c r="Q114" i="14"/>
  <c r="R114" i="14"/>
  <c r="S114" i="14"/>
  <c r="T114" i="14"/>
  <c r="K114" i="14"/>
  <c r="J114" i="14"/>
  <c r="I114" i="14"/>
  <c r="H114" i="14"/>
  <c r="G114" i="14"/>
  <c r="F114" i="14"/>
  <c r="E114" i="14"/>
  <c r="D114" i="14"/>
  <c r="AC100" i="14"/>
  <c r="AB100" i="14"/>
  <c r="AA100" i="14"/>
  <c r="Z100" i="14"/>
  <c r="Y100" i="14"/>
  <c r="X100" i="14"/>
  <c r="W100" i="14"/>
  <c r="V100" i="14"/>
  <c r="U100" i="14"/>
  <c r="T100" i="14"/>
  <c r="S100" i="14"/>
  <c r="R100" i="14"/>
  <c r="D100" i="14"/>
  <c r="E100" i="14"/>
  <c r="F100" i="14"/>
  <c r="G100" i="14"/>
  <c r="H100" i="14"/>
  <c r="I100" i="14"/>
  <c r="J100" i="14"/>
  <c r="K100" i="14"/>
  <c r="L100" i="14"/>
  <c r="M100" i="14"/>
  <c r="N100" i="14"/>
  <c r="C100" i="14"/>
  <c r="T112" i="14"/>
  <c r="S112" i="14"/>
  <c r="R112" i="14"/>
  <c r="Q112" i="14"/>
  <c r="P112" i="14"/>
  <c r="O112" i="14"/>
  <c r="N112" i="14"/>
  <c r="M112" i="14"/>
  <c r="L112" i="14"/>
  <c r="K112" i="14"/>
  <c r="J112" i="14"/>
  <c r="I112" i="14"/>
  <c r="H112" i="14"/>
  <c r="G112" i="14"/>
  <c r="F112" i="14"/>
  <c r="E112" i="14"/>
  <c r="D112" i="14"/>
  <c r="C112" i="14"/>
  <c r="T111" i="14"/>
  <c r="S111" i="14"/>
  <c r="R111" i="14"/>
  <c r="Q111" i="14"/>
  <c r="P111" i="14"/>
  <c r="O111" i="14"/>
  <c r="N111" i="14"/>
  <c r="M111" i="14"/>
  <c r="L111" i="14"/>
  <c r="K111" i="14"/>
  <c r="J111" i="14"/>
  <c r="I111" i="14"/>
  <c r="H111" i="14"/>
  <c r="G111" i="14"/>
  <c r="F111" i="14"/>
  <c r="E111" i="14"/>
  <c r="D111" i="14"/>
  <c r="C111" i="14"/>
  <c r="T110" i="14"/>
  <c r="S110" i="14"/>
  <c r="R110" i="14"/>
  <c r="Q110" i="14"/>
  <c r="P110" i="14"/>
  <c r="O110" i="14"/>
  <c r="N110" i="14"/>
  <c r="M110" i="14"/>
  <c r="L110" i="14"/>
  <c r="K110" i="14"/>
  <c r="J110" i="14"/>
  <c r="I110" i="14"/>
  <c r="H110" i="14"/>
  <c r="G110" i="14"/>
  <c r="F110" i="14"/>
  <c r="E110" i="14"/>
  <c r="D110" i="14"/>
  <c r="C110" i="14"/>
  <c r="AF98" i="14"/>
  <c r="AE98" i="14"/>
  <c r="AC98" i="14"/>
  <c r="AB98" i="14"/>
  <c r="AA98" i="14"/>
  <c r="Z98" i="14"/>
  <c r="Y98" i="14"/>
  <c r="X98" i="14"/>
  <c r="W98" i="14"/>
  <c r="V98" i="14"/>
  <c r="U98" i="14"/>
  <c r="T98" i="14"/>
  <c r="S98" i="14"/>
  <c r="R98" i="14"/>
  <c r="N98" i="14"/>
  <c r="M98" i="14"/>
  <c r="L98" i="14"/>
  <c r="K98" i="14"/>
  <c r="J98" i="14"/>
  <c r="I98" i="14"/>
  <c r="H98" i="14"/>
  <c r="G98" i="14"/>
  <c r="F98" i="14"/>
  <c r="E98" i="14"/>
  <c r="D98" i="14"/>
  <c r="C98" i="14"/>
  <c r="AF97" i="14"/>
  <c r="AE97" i="14"/>
  <c r="AC97" i="14"/>
  <c r="AB97" i="14"/>
  <c r="AA97" i="14"/>
  <c r="Z97" i="14"/>
  <c r="Y97" i="14"/>
  <c r="X97" i="14"/>
  <c r="W97" i="14"/>
  <c r="V97" i="14"/>
  <c r="U97" i="14"/>
  <c r="T97" i="14"/>
  <c r="S97" i="14"/>
  <c r="R97" i="14"/>
  <c r="N97" i="14"/>
  <c r="M97" i="14"/>
  <c r="L97" i="14"/>
  <c r="K97" i="14"/>
  <c r="J97" i="14"/>
  <c r="I97" i="14"/>
  <c r="H97" i="14"/>
  <c r="G97" i="14"/>
  <c r="F97" i="14"/>
  <c r="E97" i="14"/>
  <c r="D97" i="14"/>
  <c r="C97" i="14"/>
  <c r="AF96" i="14"/>
  <c r="AE96" i="14"/>
  <c r="AC96" i="14"/>
  <c r="AB96" i="14"/>
  <c r="AA96" i="14"/>
  <c r="Z96" i="14"/>
  <c r="Y96" i="14"/>
  <c r="X96" i="14"/>
  <c r="W96" i="14"/>
  <c r="V96" i="14"/>
  <c r="U96" i="14"/>
  <c r="T96" i="14"/>
  <c r="S96" i="14"/>
  <c r="R96" i="14"/>
  <c r="N96" i="14"/>
  <c r="M96" i="14"/>
  <c r="L96" i="14"/>
  <c r="K96" i="14"/>
  <c r="J96" i="14"/>
  <c r="I96" i="14"/>
  <c r="H96" i="14"/>
  <c r="G96" i="14"/>
  <c r="F96" i="14"/>
  <c r="E96" i="14"/>
  <c r="D96" i="14"/>
  <c r="C96" i="14"/>
  <c r="AF69" i="14"/>
  <c r="AF68" i="14"/>
  <c r="AF71" i="14" s="1"/>
  <c r="AF67" i="14"/>
  <c r="AE71" i="14"/>
  <c r="AE69" i="14"/>
  <c r="AE68" i="14"/>
  <c r="AE67" i="14"/>
  <c r="D81" i="14"/>
  <c r="E81" i="14"/>
  <c r="F81" i="14"/>
  <c r="F85" i="14" s="1"/>
  <c r="G81" i="14"/>
  <c r="H81" i="14"/>
  <c r="I81" i="14"/>
  <c r="J81" i="14"/>
  <c r="J85" i="14" s="1"/>
  <c r="K81" i="14"/>
  <c r="L81" i="14"/>
  <c r="M81" i="14"/>
  <c r="N81" i="14"/>
  <c r="O81" i="14"/>
  <c r="P81" i="14"/>
  <c r="Q81" i="14"/>
  <c r="R81" i="14"/>
  <c r="R85" i="14" s="1"/>
  <c r="S81" i="14"/>
  <c r="T81" i="14"/>
  <c r="D82" i="14"/>
  <c r="D85" i="14" s="1"/>
  <c r="E82" i="14"/>
  <c r="F82" i="14"/>
  <c r="G82" i="14"/>
  <c r="G85" i="14" s="1"/>
  <c r="H82" i="14"/>
  <c r="I82" i="14"/>
  <c r="I85" i="14" s="1"/>
  <c r="J82" i="14"/>
  <c r="K82" i="14"/>
  <c r="L82" i="14"/>
  <c r="M82" i="14"/>
  <c r="M85" i="14" s="1"/>
  <c r="N82" i="14"/>
  <c r="O82" i="14"/>
  <c r="P82" i="14"/>
  <c r="P85" i="14" s="1"/>
  <c r="Q82" i="14"/>
  <c r="R82" i="14"/>
  <c r="S82" i="14"/>
  <c r="S85" i="14" s="1"/>
  <c r="T82" i="14"/>
  <c r="T85" i="14" s="1"/>
  <c r="D83" i="14"/>
  <c r="E83" i="14"/>
  <c r="F83" i="14"/>
  <c r="G83" i="14"/>
  <c r="H83" i="14"/>
  <c r="I83" i="14"/>
  <c r="J83" i="14"/>
  <c r="K83" i="14"/>
  <c r="K85" i="14" s="1"/>
  <c r="L83" i="14"/>
  <c r="M83" i="14"/>
  <c r="N83" i="14"/>
  <c r="O83" i="14"/>
  <c r="P83" i="14"/>
  <c r="Q83" i="14"/>
  <c r="R83" i="14"/>
  <c r="S83" i="14"/>
  <c r="T83" i="14"/>
  <c r="L85" i="14"/>
  <c r="C83" i="14"/>
  <c r="C82" i="14"/>
  <c r="C81" i="14"/>
  <c r="D49" i="14"/>
  <c r="F50" i="14"/>
  <c r="J51" i="14"/>
  <c r="E52" i="14"/>
  <c r="D53" i="14"/>
  <c r="I54" i="14"/>
  <c r="L54" i="14"/>
  <c r="H57" i="14"/>
  <c r="L57" i="14"/>
  <c r="E13" i="14"/>
  <c r="E17" i="14" s="1"/>
  <c r="E20" i="14" s="1"/>
  <c r="E43" i="14" s="1"/>
  <c r="E56" i="14" s="1"/>
  <c r="F13" i="14"/>
  <c r="G13" i="14"/>
  <c r="H13" i="14"/>
  <c r="I13" i="14"/>
  <c r="J13" i="14"/>
  <c r="K13" i="14"/>
  <c r="L13" i="14"/>
  <c r="M13" i="14"/>
  <c r="N13" i="14"/>
  <c r="O13" i="14"/>
  <c r="P13" i="14"/>
  <c r="Q13" i="14"/>
  <c r="R13" i="14"/>
  <c r="S13" i="14"/>
  <c r="T13" i="14"/>
  <c r="U13" i="14"/>
  <c r="V13" i="14"/>
  <c r="W13" i="14"/>
  <c r="X13" i="14"/>
  <c r="Y13" i="14"/>
  <c r="Z13" i="14"/>
  <c r="AA13" i="14"/>
  <c r="AB13" i="14"/>
  <c r="AC13" i="14"/>
  <c r="AC17" i="14" s="1"/>
  <c r="K22" i="14" s="1"/>
  <c r="K34" i="14" s="1"/>
  <c r="K47" i="14" s="1"/>
  <c r="AD13" i="14"/>
  <c r="AE13" i="14"/>
  <c r="AF13" i="14"/>
  <c r="AG13" i="14"/>
  <c r="AH13" i="14"/>
  <c r="AI13" i="14"/>
  <c r="AJ13" i="14"/>
  <c r="AK13" i="14"/>
  <c r="AL13" i="14"/>
  <c r="AL17" i="14" s="1"/>
  <c r="K23" i="14" s="1"/>
  <c r="K33" i="14" s="1"/>
  <c r="K46" i="14" s="1"/>
  <c r="AM13" i="14"/>
  <c r="AN13" i="14"/>
  <c r="AO13" i="14"/>
  <c r="AP13" i="14"/>
  <c r="AQ13" i="14"/>
  <c r="AR13" i="14"/>
  <c r="AS13" i="14"/>
  <c r="AT13" i="14"/>
  <c r="AU13" i="14"/>
  <c r="AV13" i="14"/>
  <c r="AW13" i="14"/>
  <c r="AX13" i="14"/>
  <c r="AY13" i="14"/>
  <c r="AZ13" i="14"/>
  <c r="BA13" i="14"/>
  <c r="BB13" i="14"/>
  <c r="BC13" i="14"/>
  <c r="BD13" i="14"/>
  <c r="BE13" i="14"/>
  <c r="BF13" i="14"/>
  <c r="BG13" i="14"/>
  <c r="BH13" i="14"/>
  <c r="BI13" i="14"/>
  <c r="BJ13" i="14"/>
  <c r="BK13" i="14"/>
  <c r="BL13" i="14"/>
  <c r="BM13" i="14"/>
  <c r="BN13" i="14"/>
  <c r="BO13" i="14"/>
  <c r="BP13" i="14"/>
  <c r="BQ13" i="14"/>
  <c r="BR13" i="14"/>
  <c r="BS13" i="14"/>
  <c r="BT13" i="14"/>
  <c r="BU13" i="14"/>
  <c r="BV13" i="14"/>
  <c r="BW13" i="14"/>
  <c r="BX13" i="14"/>
  <c r="BY13" i="14"/>
  <c r="BZ13" i="14"/>
  <c r="CA13" i="14"/>
  <c r="CB13" i="14"/>
  <c r="CB17" i="14" s="1"/>
  <c r="H28" i="14" s="1"/>
  <c r="H40" i="14" s="1"/>
  <c r="H53" i="14" s="1"/>
  <c r="CC13" i="14"/>
  <c r="CD13" i="14"/>
  <c r="CE13" i="14"/>
  <c r="CF13" i="14"/>
  <c r="CG13" i="14"/>
  <c r="CH13" i="14"/>
  <c r="CH17" i="14" s="1"/>
  <c r="E29" i="14" s="1"/>
  <c r="E39" i="14" s="1"/>
  <c r="CI13" i="14"/>
  <c r="CJ13" i="14"/>
  <c r="CK13" i="14"/>
  <c r="CL13" i="14"/>
  <c r="CM13" i="14"/>
  <c r="CN13" i="14"/>
  <c r="CO13" i="14"/>
  <c r="CP13" i="14"/>
  <c r="CQ13" i="14"/>
  <c r="CR13" i="14"/>
  <c r="CS13" i="14"/>
  <c r="CT13" i="14"/>
  <c r="CU13" i="14"/>
  <c r="CV13" i="14"/>
  <c r="CW13" i="14"/>
  <c r="CX13" i="14"/>
  <c r="CY13" i="14"/>
  <c r="CZ13" i="14"/>
  <c r="CZ17" i="14" s="1"/>
  <c r="E31" i="14" s="1"/>
  <c r="E41" i="14" s="1"/>
  <c r="DA13" i="14"/>
  <c r="DB13" i="14"/>
  <c r="DC13" i="14"/>
  <c r="DD13" i="14"/>
  <c r="DE13" i="14"/>
  <c r="DF13" i="14"/>
  <c r="DF17" i="14" s="1"/>
  <c r="K31" i="14" s="1"/>
  <c r="K41" i="14" s="1"/>
  <c r="K54" i="14" s="1"/>
  <c r="DG13" i="14"/>
  <c r="DH13" i="14"/>
  <c r="DI13" i="14"/>
  <c r="DJ13" i="14"/>
  <c r="DK13" i="14"/>
  <c r="DL13" i="14"/>
  <c r="DL17" i="14" s="1"/>
  <c r="S20" i="14" s="1"/>
  <c r="S43" i="14" s="1"/>
  <c r="DM13" i="14"/>
  <c r="DN13" i="14"/>
  <c r="DO13" i="14"/>
  <c r="DP13" i="14"/>
  <c r="DQ13" i="14"/>
  <c r="DR13" i="14"/>
  <c r="DR17" i="14" s="1"/>
  <c r="P21" i="14" s="1"/>
  <c r="P37" i="14" s="1"/>
  <c r="DS13" i="14"/>
  <c r="DT13" i="14"/>
  <c r="DU13" i="14"/>
  <c r="DV13" i="14"/>
  <c r="DW13" i="14"/>
  <c r="DX13" i="14"/>
  <c r="DY13" i="14"/>
  <c r="DZ13" i="14"/>
  <c r="EA13" i="14"/>
  <c r="EB13" i="14"/>
  <c r="EC13" i="14"/>
  <c r="ED13" i="14"/>
  <c r="ED17" i="14" s="1"/>
  <c r="S22" i="14" s="1"/>
  <c r="S34" i="14" s="1"/>
  <c r="EE13" i="14"/>
  <c r="EF13" i="14"/>
  <c r="EG13" i="14"/>
  <c r="EH13" i="14"/>
  <c r="EI13" i="14"/>
  <c r="EJ13" i="14"/>
  <c r="EJ17" i="14" s="1"/>
  <c r="P23" i="14" s="1"/>
  <c r="P33" i="14" s="1"/>
  <c r="EK13" i="14"/>
  <c r="EL13" i="14"/>
  <c r="EM13" i="14"/>
  <c r="EN13" i="14"/>
  <c r="EO13" i="14"/>
  <c r="EP13" i="14"/>
  <c r="EQ13" i="14"/>
  <c r="ER13" i="14"/>
  <c r="ES13" i="14"/>
  <c r="ET13" i="14"/>
  <c r="EU13" i="14"/>
  <c r="EV13" i="14"/>
  <c r="EW13" i="14"/>
  <c r="EX13" i="14"/>
  <c r="EY13" i="14"/>
  <c r="EZ13" i="14"/>
  <c r="FA13" i="14"/>
  <c r="FB13" i="14"/>
  <c r="FC13" i="14"/>
  <c r="FD13" i="14"/>
  <c r="FE13" i="14"/>
  <c r="FF13" i="14"/>
  <c r="FG13" i="14"/>
  <c r="FH13" i="14"/>
  <c r="FH17" i="14" s="1"/>
  <c r="V25" i="14" s="1"/>
  <c r="V42" i="14" s="1"/>
  <c r="FI13" i="14"/>
  <c r="FJ13" i="14"/>
  <c r="FK13" i="14"/>
  <c r="FL13" i="14"/>
  <c r="FM13" i="14"/>
  <c r="FN13" i="14"/>
  <c r="FN17" i="14" s="1"/>
  <c r="S26" i="14" s="1"/>
  <c r="S38" i="14" s="1"/>
  <c r="FO13" i="14"/>
  <c r="FP13" i="14"/>
  <c r="FQ13" i="14"/>
  <c r="FR13" i="14"/>
  <c r="FS13" i="14"/>
  <c r="FT13" i="14"/>
  <c r="FU13" i="14"/>
  <c r="FV13" i="14"/>
  <c r="FW13" i="14"/>
  <c r="FX13" i="14"/>
  <c r="FY13" i="14"/>
  <c r="FZ13" i="14"/>
  <c r="FZ17" i="14" s="1"/>
  <c r="V27" i="14" s="1"/>
  <c r="V44" i="14" s="1"/>
  <c r="GA13" i="14"/>
  <c r="GB13" i="14"/>
  <c r="GC13" i="14"/>
  <c r="GD13" i="14"/>
  <c r="GE13" i="14"/>
  <c r="GF13" i="14"/>
  <c r="GF17" i="14" s="1"/>
  <c r="S28" i="14" s="1"/>
  <c r="S40" i="14" s="1"/>
  <c r="GG13" i="14"/>
  <c r="GH13" i="14"/>
  <c r="GI13" i="14"/>
  <c r="GJ13" i="14"/>
  <c r="GK13" i="14"/>
  <c r="GL13" i="14"/>
  <c r="GL17" i="14" s="1"/>
  <c r="P29" i="14" s="1"/>
  <c r="P39" i="14" s="1"/>
  <c r="GM13" i="14"/>
  <c r="GN13" i="14"/>
  <c r="GO13" i="14"/>
  <c r="GP13" i="14"/>
  <c r="GQ13" i="14"/>
  <c r="GR13" i="14"/>
  <c r="GR17" i="14" s="1"/>
  <c r="V29" i="14" s="1"/>
  <c r="V39" i="14" s="1"/>
  <c r="GS13" i="14"/>
  <c r="GT13" i="14"/>
  <c r="GU13" i="14"/>
  <c r="GV13" i="14"/>
  <c r="GW13" i="14"/>
  <c r="GX13" i="14"/>
  <c r="GY13" i="14"/>
  <c r="GZ13" i="14"/>
  <c r="HA13" i="14"/>
  <c r="HB13" i="14"/>
  <c r="HC13" i="14"/>
  <c r="HD13" i="14"/>
  <c r="HE13" i="14"/>
  <c r="HF13" i="14"/>
  <c r="HG13" i="14"/>
  <c r="HH13" i="14"/>
  <c r="HI13" i="14"/>
  <c r="HJ13" i="14"/>
  <c r="HK13" i="14"/>
  <c r="E14" i="14"/>
  <c r="F14" i="14"/>
  <c r="F17" i="14" s="1"/>
  <c r="F20" i="14" s="1"/>
  <c r="F43" i="14" s="1"/>
  <c r="F56" i="14" s="1"/>
  <c r="G14" i="14"/>
  <c r="G17" i="14" s="1"/>
  <c r="G20" i="14" s="1"/>
  <c r="G43" i="14" s="1"/>
  <c r="G56" i="14" s="1"/>
  <c r="H14" i="14"/>
  <c r="I14" i="14"/>
  <c r="I17" i="14" s="1"/>
  <c r="I20" i="14" s="1"/>
  <c r="I43" i="14" s="1"/>
  <c r="I56" i="14" s="1"/>
  <c r="J14" i="14"/>
  <c r="K14" i="14"/>
  <c r="L14" i="14"/>
  <c r="M14" i="14"/>
  <c r="N14" i="14"/>
  <c r="O14" i="14"/>
  <c r="O17" i="14" s="1"/>
  <c r="F21" i="14" s="1"/>
  <c r="F37" i="14" s="1"/>
  <c r="P14" i="14"/>
  <c r="Q14" i="14"/>
  <c r="R14" i="14"/>
  <c r="R17" i="14" s="1"/>
  <c r="I21" i="14" s="1"/>
  <c r="I37" i="14" s="1"/>
  <c r="I50" i="14" s="1"/>
  <c r="S14" i="14"/>
  <c r="T14" i="14"/>
  <c r="U14" i="14"/>
  <c r="U17" i="14" s="1"/>
  <c r="L21" i="14" s="1"/>
  <c r="L37" i="14" s="1"/>
  <c r="L50" i="14" s="1"/>
  <c r="V14" i="14"/>
  <c r="W14" i="14"/>
  <c r="X14" i="14"/>
  <c r="Y14" i="14"/>
  <c r="Z14" i="14"/>
  <c r="AA14" i="14"/>
  <c r="AA17" i="14" s="1"/>
  <c r="I22" i="14" s="1"/>
  <c r="I34" i="14" s="1"/>
  <c r="I47" i="14" s="1"/>
  <c r="AB14" i="14"/>
  <c r="AC14" i="14"/>
  <c r="AD14" i="14"/>
  <c r="AE14" i="14"/>
  <c r="AF14" i="14"/>
  <c r="AG14" i="14"/>
  <c r="AG17" i="14" s="1"/>
  <c r="F23" i="14" s="1"/>
  <c r="F33" i="14" s="1"/>
  <c r="F46" i="14" s="1"/>
  <c r="AH14" i="14"/>
  <c r="AI14" i="14"/>
  <c r="AJ14" i="14"/>
  <c r="AK14" i="14"/>
  <c r="AL14" i="14"/>
  <c r="AM14" i="14"/>
  <c r="AM17" i="14" s="1"/>
  <c r="L23" i="14" s="1"/>
  <c r="L33" i="14" s="1"/>
  <c r="L46" i="14" s="1"/>
  <c r="AN14" i="14"/>
  <c r="AO14" i="14"/>
  <c r="AP14" i="14"/>
  <c r="AQ14" i="14"/>
  <c r="AR14" i="14"/>
  <c r="AS14" i="14"/>
  <c r="AS17" i="14" s="1"/>
  <c r="I24" i="14" s="1"/>
  <c r="I36" i="14" s="1"/>
  <c r="I49" i="14" s="1"/>
  <c r="AT14" i="14"/>
  <c r="AU14" i="14"/>
  <c r="AV14" i="14"/>
  <c r="AW14" i="14"/>
  <c r="AX14" i="14"/>
  <c r="AY14" i="14"/>
  <c r="AZ14" i="14"/>
  <c r="BA14" i="14"/>
  <c r="BB14" i="14"/>
  <c r="BC14" i="14"/>
  <c r="BD14" i="14"/>
  <c r="BE14" i="14"/>
  <c r="BE17" i="14" s="1"/>
  <c r="L25" i="14" s="1"/>
  <c r="L42" i="14" s="1"/>
  <c r="L55" i="14" s="1"/>
  <c r="BF14" i="14"/>
  <c r="BG14" i="14"/>
  <c r="BH14" i="14"/>
  <c r="BI14" i="14"/>
  <c r="BJ14" i="14"/>
  <c r="BK14" i="14"/>
  <c r="BL14" i="14"/>
  <c r="BM14" i="14"/>
  <c r="BN14" i="14"/>
  <c r="BO14" i="14"/>
  <c r="BP14" i="14"/>
  <c r="BQ14" i="14"/>
  <c r="BQ17" i="14" s="1"/>
  <c r="F27" i="14" s="1"/>
  <c r="F44" i="14" s="1"/>
  <c r="F57" i="14" s="1"/>
  <c r="BR14" i="14"/>
  <c r="BS14" i="14"/>
  <c r="BT14" i="14"/>
  <c r="BU14" i="14"/>
  <c r="BV14" i="14"/>
  <c r="BW14" i="14"/>
  <c r="BX14" i="14"/>
  <c r="BY14" i="14"/>
  <c r="BZ14" i="14"/>
  <c r="CA14" i="14"/>
  <c r="CB14" i="14"/>
  <c r="CC14" i="14"/>
  <c r="CC17" i="14" s="1"/>
  <c r="I28" i="14" s="1"/>
  <c r="I40" i="14" s="1"/>
  <c r="I53" i="14" s="1"/>
  <c r="CD14" i="14"/>
  <c r="CE14" i="14"/>
  <c r="CF14" i="14"/>
  <c r="CG14" i="14"/>
  <c r="CH14" i="14"/>
  <c r="CI14" i="14"/>
  <c r="CJ14" i="14"/>
  <c r="CK14" i="14"/>
  <c r="CL14" i="14"/>
  <c r="CM14" i="14"/>
  <c r="CN14" i="14"/>
  <c r="CO14" i="14"/>
  <c r="CO17" i="14" s="1"/>
  <c r="L29" i="14" s="1"/>
  <c r="L39" i="14" s="1"/>
  <c r="L52" i="14" s="1"/>
  <c r="CP14" i="14"/>
  <c r="CQ14" i="14"/>
  <c r="CR14" i="14"/>
  <c r="CS14" i="14"/>
  <c r="CT14" i="14"/>
  <c r="CU14" i="14"/>
  <c r="CV14" i="14"/>
  <c r="CW14" i="14"/>
  <c r="CX14" i="14"/>
  <c r="CY14" i="14"/>
  <c r="CZ14" i="14"/>
  <c r="DA14" i="14"/>
  <c r="DB14" i="14"/>
  <c r="DC14" i="14"/>
  <c r="DD14" i="14"/>
  <c r="DE14" i="14"/>
  <c r="DF14" i="14"/>
  <c r="DG14" i="14"/>
  <c r="DG17" i="14" s="1"/>
  <c r="L31" i="14" s="1"/>
  <c r="L41" i="14" s="1"/>
  <c r="DH14" i="14"/>
  <c r="DI14" i="14"/>
  <c r="DJ14" i="14"/>
  <c r="DK14" i="14"/>
  <c r="DL14" i="14"/>
  <c r="DM14" i="14"/>
  <c r="DN14" i="14"/>
  <c r="DO14" i="14"/>
  <c r="DP14" i="14"/>
  <c r="DQ14" i="14"/>
  <c r="DR14" i="14"/>
  <c r="DS14" i="14"/>
  <c r="DS17" i="14" s="1"/>
  <c r="Q21" i="14" s="1"/>
  <c r="Q37" i="14" s="1"/>
  <c r="DT14" i="14"/>
  <c r="DU14" i="14"/>
  <c r="DV14" i="14"/>
  <c r="DW14" i="14"/>
  <c r="DX14" i="14"/>
  <c r="DY14" i="14"/>
  <c r="DY17" i="14" s="1"/>
  <c r="W21" i="14" s="1"/>
  <c r="W37" i="14" s="1"/>
  <c r="DZ14" i="14"/>
  <c r="EA14" i="14"/>
  <c r="EB14" i="14"/>
  <c r="EC14" i="14"/>
  <c r="ED14" i="14"/>
  <c r="EE14" i="14"/>
  <c r="EF14" i="14"/>
  <c r="EG14" i="14"/>
  <c r="EH14" i="14"/>
  <c r="EI14" i="14"/>
  <c r="EJ14" i="14"/>
  <c r="EK14" i="14"/>
  <c r="EK17" i="14" s="1"/>
  <c r="Q23" i="14" s="1"/>
  <c r="Q33" i="14" s="1"/>
  <c r="EL14" i="14"/>
  <c r="EM14" i="14"/>
  <c r="EN14" i="14"/>
  <c r="EO14" i="14"/>
  <c r="EP14" i="14"/>
  <c r="EQ14" i="14"/>
  <c r="ER14" i="14"/>
  <c r="ES14" i="14"/>
  <c r="ET14" i="14"/>
  <c r="EU14" i="14"/>
  <c r="EV14" i="14"/>
  <c r="EW14" i="14"/>
  <c r="EW17" i="14" s="1"/>
  <c r="T24" i="14" s="1"/>
  <c r="T36" i="14" s="1"/>
  <c r="EX14" i="14"/>
  <c r="EY14" i="14"/>
  <c r="EZ14" i="14"/>
  <c r="FA14" i="14"/>
  <c r="FB14" i="14"/>
  <c r="FC14" i="14"/>
  <c r="FC17" i="14" s="1"/>
  <c r="Q25" i="14" s="1"/>
  <c r="Q42" i="14" s="1"/>
  <c r="FD14" i="14"/>
  <c r="FE14" i="14"/>
  <c r="FF14" i="14"/>
  <c r="FG14" i="14"/>
  <c r="FH14" i="14"/>
  <c r="FI14" i="14"/>
  <c r="FJ14" i="14"/>
  <c r="FK14" i="14"/>
  <c r="FL14" i="14"/>
  <c r="FM14" i="14"/>
  <c r="FN14" i="14"/>
  <c r="FO14" i="14"/>
  <c r="FO17" i="14" s="1"/>
  <c r="T26" i="14" s="1"/>
  <c r="T38" i="14" s="1"/>
  <c r="FP14" i="14"/>
  <c r="FQ14" i="14"/>
  <c r="FR14" i="14"/>
  <c r="FS14" i="14"/>
  <c r="FT14" i="14"/>
  <c r="FU14" i="14"/>
  <c r="FV14" i="14"/>
  <c r="FW14" i="14"/>
  <c r="FX14" i="14"/>
  <c r="FY14" i="14"/>
  <c r="FZ14" i="14"/>
  <c r="GA14" i="14"/>
  <c r="GA17" i="14" s="1"/>
  <c r="W27" i="14" s="1"/>
  <c r="W44" i="14" s="1"/>
  <c r="GB14" i="14"/>
  <c r="GC14" i="14"/>
  <c r="GD14" i="14"/>
  <c r="GE14" i="14"/>
  <c r="GF14" i="14"/>
  <c r="GG14" i="14"/>
  <c r="GG17" i="14" s="1"/>
  <c r="T28" i="14" s="1"/>
  <c r="T40" i="14" s="1"/>
  <c r="GH14" i="14"/>
  <c r="GI14" i="14"/>
  <c r="GJ14" i="14"/>
  <c r="GK14" i="14"/>
  <c r="GL14" i="14"/>
  <c r="GM14" i="14"/>
  <c r="GM17" i="14" s="1"/>
  <c r="Q29" i="14" s="1"/>
  <c r="Q39" i="14" s="1"/>
  <c r="GN14" i="14"/>
  <c r="GO14" i="14"/>
  <c r="GP14" i="14"/>
  <c r="GQ14" i="14"/>
  <c r="GR14" i="14"/>
  <c r="GS14" i="14"/>
  <c r="GS17" i="14" s="1"/>
  <c r="W29" i="14" s="1"/>
  <c r="W39" i="14" s="1"/>
  <c r="GT14" i="14"/>
  <c r="GU14" i="14"/>
  <c r="GV14" i="14"/>
  <c r="GW14" i="14"/>
  <c r="GX14" i="14"/>
  <c r="GY14" i="14"/>
  <c r="GZ14" i="14"/>
  <c r="HA14" i="14"/>
  <c r="HB14" i="14"/>
  <c r="HC14" i="14"/>
  <c r="HD14" i="14"/>
  <c r="HE14" i="14"/>
  <c r="HE17" i="14" s="1"/>
  <c r="Q31" i="14" s="1"/>
  <c r="Q41" i="14" s="1"/>
  <c r="HF14" i="14"/>
  <c r="HG14" i="14"/>
  <c r="HH14" i="14"/>
  <c r="HI14" i="14"/>
  <c r="HJ14" i="14"/>
  <c r="HK14" i="14"/>
  <c r="HK17" i="14" s="1"/>
  <c r="W31" i="14" s="1"/>
  <c r="W41" i="14" s="1"/>
  <c r="E15" i="14"/>
  <c r="F15" i="14"/>
  <c r="G15" i="14"/>
  <c r="H15" i="14"/>
  <c r="I15" i="14"/>
  <c r="J15" i="14"/>
  <c r="K15" i="14"/>
  <c r="K17" i="14" s="1"/>
  <c r="K20" i="14" s="1"/>
  <c r="K43" i="14" s="1"/>
  <c r="K56" i="14" s="1"/>
  <c r="L15" i="14"/>
  <c r="M15" i="14"/>
  <c r="N15" i="14"/>
  <c r="O15" i="14"/>
  <c r="P15" i="14"/>
  <c r="Q15" i="14"/>
  <c r="R15" i="14"/>
  <c r="S15" i="14"/>
  <c r="T15" i="14"/>
  <c r="U15" i="14"/>
  <c r="V15" i="14"/>
  <c r="W15" i="14"/>
  <c r="W17" i="14" s="1"/>
  <c r="E22" i="14" s="1"/>
  <c r="E34" i="14" s="1"/>
  <c r="E47" i="14" s="1"/>
  <c r="X15" i="14"/>
  <c r="Y15" i="14"/>
  <c r="Z15" i="14"/>
  <c r="AA15" i="14"/>
  <c r="AB15" i="14"/>
  <c r="AC15" i="14"/>
  <c r="AD15" i="14"/>
  <c r="AE15" i="14"/>
  <c r="AF15" i="14"/>
  <c r="AG15" i="14"/>
  <c r="AH15" i="14"/>
  <c r="AH17" i="14" s="1"/>
  <c r="G23" i="14" s="1"/>
  <c r="G33" i="14" s="1"/>
  <c r="G46" i="14" s="1"/>
  <c r="AI15" i="14"/>
  <c r="AI17" i="14" s="1"/>
  <c r="H23" i="14" s="1"/>
  <c r="H33" i="14" s="1"/>
  <c r="H46" i="14" s="1"/>
  <c r="AJ15" i="14"/>
  <c r="AK15" i="14"/>
  <c r="AL15" i="14"/>
  <c r="AM15" i="14"/>
  <c r="AN15" i="14"/>
  <c r="AN17" i="14" s="1"/>
  <c r="D24" i="14" s="1"/>
  <c r="D36" i="14" s="1"/>
  <c r="AO15" i="14"/>
  <c r="AP15" i="14"/>
  <c r="AQ15" i="14"/>
  <c r="AR15" i="14"/>
  <c r="AS15" i="14"/>
  <c r="AT15" i="14"/>
  <c r="AU15" i="14"/>
  <c r="AU17" i="14" s="1"/>
  <c r="K24" i="14" s="1"/>
  <c r="K36" i="14" s="1"/>
  <c r="K49" i="14" s="1"/>
  <c r="AV15" i="14"/>
  <c r="AW15" i="14"/>
  <c r="AX15" i="14"/>
  <c r="AY15" i="14"/>
  <c r="AZ15" i="14"/>
  <c r="AZ17" i="14" s="1"/>
  <c r="G25" i="14" s="1"/>
  <c r="G42" i="14" s="1"/>
  <c r="G55" i="14" s="1"/>
  <c r="BA15" i="14"/>
  <c r="BB15" i="14"/>
  <c r="BC15" i="14"/>
  <c r="BD15" i="14"/>
  <c r="BE15" i="14"/>
  <c r="BF15" i="14"/>
  <c r="BG15" i="14"/>
  <c r="BH15" i="14"/>
  <c r="BI15" i="14"/>
  <c r="BJ15" i="14"/>
  <c r="BK15" i="14"/>
  <c r="BL15" i="14"/>
  <c r="BL17" i="14" s="1"/>
  <c r="J26" i="14" s="1"/>
  <c r="J38" i="14" s="1"/>
  <c r="BM15" i="14"/>
  <c r="BN15" i="14"/>
  <c r="BO15" i="14"/>
  <c r="BP15" i="14"/>
  <c r="BQ15" i="14"/>
  <c r="BR15" i="14"/>
  <c r="BS15" i="14"/>
  <c r="BS17" i="14" s="1"/>
  <c r="H27" i="14" s="1"/>
  <c r="H44" i="14" s="1"/>
  <c r="BT15" i="14"/>
  <c r="BU15" i="14"/>
  <c r="BV15" i="14"/>
  <c r="BW15" i="14"/>
  <c r="BX15" i="14"/>
  <c r="BX17" i="14" s="1"/>
  <c r="D28" i="14" s="1"/>
  <c r="D40" i="14" s="1"/>
  <c r="BY15" i="14"/>
  <c r="BZ15" i="14"/>
  <c r="CA15" i="14"/>
  <c r="CB15" i="14"/>
  <c r="CC15" i="14"/>
  <c r="CD15" i="14"/>
  <c r="CE15" i="14"/>
  <c r="CF15" i="14"/>
  <c r="CG15" i="14"/>
  <c r="CH15" i="14"/>
  <c r="CI15" i="14"/>
  <c r="CJ15" i="14"/>
  <c r="CJ17" i="14" s="1"/>
  <c r="G29" i="14" s="1"/>
  <c r="G39" i="14" s="1"/>
  <c r="G52" i="14" s="1"/>
  <c r="CK15" i="14"/>
  <c r="CL15" i="14"/>
  <c r="CM15" i="14"/>
  <c r="CN15" i="14"/>
  <c r="CO15" i="14"/>
  <c r="CP15" i="14"/>
  <c r="CQ15" i="14"/>
  <c r="CQ17" i="14" s="1"/>
  <c r="E30" i="14" s="1"/>
  <c r="E35" i="14" s="1"/>
  <c r="E48" i="14" s="1"/>
  <c r="CR15" i="14"/>
  <c r="CS15" i="14"/>
  <c r="CT15" i="14"/>
  <c r="CU15" i="14"/>
  <c r="CV15" i="14"/>
  <c r="CV17" i="14" s="1"/>
  <c r="J30" i="14" s="1"/>
  <c r="J35" i="14" s="1"/>
  <c r="J48" i="14" s="1"/>
  <c r="CW15" i="14"/>
  <c r="CX15" i="14"/>
  <c r="CY15" i="14"/>
  <c r="CZ15" i="14"/>
  <c r="DA15" i="14"/>
  <c r="DB15" i="14"/>
  <c r="DC15" i="14"/>
  <c r="DC17" i="14" s="1"/>
  <c r="H31" i="14" s="1"/>
  <c r="H41" i="14" s="1"/>
  <c r="DD15" i="14"/>
  <c r="DE15" i="14"/>
  <c r="DF15" i="14"/>
  <c r="DG15" i="14"/>
  <c r="DH15" i="14"/>
  <c r="DH17" i="14" s="1"/>
  <c r="O20" i="14" s="1"/>
  <c r="O43" i="14" s="1"/>
  <c r="DI15" i="14"/>
  <c r="DJ15" i="14"/>
  <c r="DK15" i="14"/>
  <c r="DL15" i="14"/>
  <c r="DM15" i="14"/>
  <c r="DN15" i="14"/>
  <c r="DO15" i="14"/>
  <c r="DP15" i="14"/>
  <c r="DQ15" i="14"/>
  <c r="DR15" i="14"/>
  <c r="DS15" i="14"/>
  <c r="DT15" i="14"/>
  <c r="DU15" i="14"/>
  <c r="DV15" i="14"/>
  <c r="DW15" i="14"/>
  <c r="DX15" i="14"/>
  <c r="DY15" i="14"/>
  <c r="DZ15" i="14"/>
  <c r="EA15" i="14"/>
  <c r="EA17" i="14" s="1"/>
  <c r="P22" i="14" s="1"/>
  <c r="P34" i="14" s="1"/>
  <c r="EB15" i="14"/>
  <c r="EC15" i="14"/>
  <c r="ED15" i="14"/>
  <c r="EE15" i="14"/>
  <c r="EF15" i="14"/>
  <c r="EG15" i="14"/>
  <c r="EH15" i="14"/>
  <c r="EI15" i="14"/>
  <c r="EJ15" i="14"/>
  <c r="EK15" i="14"/>
  <c r="EL15" i="14"/>
  <c r="EM15" i="14"/>
  <c r="EM17" i="14" s="1"/>
  <c r="S23" i="14" s="1"/>
  <c r="S33" i="14" s="1"/>
  <c r="EN15" i="14"/>
  <c r="EO15" i="14"/>
  <c r="EP15" i="14"/>
  <c r="EQ15" i="14"/>
  <c r="ER15" i="14"/>
  <c r="ER17" i="14" s="1"/>
  <c r="O24" i="14" s="1"/>
  <c r="O36" i="14" s="1"/>
  <c r="ES15" i="14"/>
  <c r="ET15" i="14"/>
  <c r="EU15" i="14"/>
  <c r="EV15" i="14"/>
  <c r="EW15" i="14"/>
  <c r="EX15" i="14"/>
  <c r="EY15" i="14"/>
  <c r="EY17" i="14" s="1"/>
  <c r="V24" i="14" s="1"/>
  <c r="V36" i="14" s="1"/>
  <c r="EZ15" i="14"/>
  <c r="FA15" i="14"/>
  <c r="FB15" i="14"/>
  <c r="FC15" i="14"/>
  <c r="FD15" i="14"/>
  <c r="FD17" i="14" s="1"/>
  <c r="R25" i="14" s="1"/>
  <c r="R42" i="14" s="1"/>
  <c r="FE15" i="14"/>
  <c r="FF15" i="14"/>
  <c r="FG15" i="14"/>
  <c r="FH15" i="14"/>
  <c r="FI15" i="14"/>
  <c r="FJ15" i="14"/>
  <c r="FK15" i="14"/>
  <c r="FK17" i="14" s="1"/>
  <c r="P26" i="14" s="1"/>
  <c r="P38" i="14" s="1"/>
  <c r="FL15" i="14"/>
  <c r="FM15" i="14"/>
  <c r="FN15" i="14"/>
  <c r="FO15" i="14"/>
  <c r="FP15" i="14"/>
  <c r="FP17" i="14" s="1"/>
  <c r="U26" i="14" s="1"/>
  <c r="U38" i="14" s="1"/>
  <c r="FQ15" i="14"/>
  <c r="FR15" i="14"/>
  <c r="FS15" i="14"/>
  <c r="FT15" i="14"/>
  <c r="FU15" i="14"/>
  <c r="FV15" i="14"/>
  <c r="FW15" i="14"/>
  <c r="FW17" i="14" s="1"/>
  <c r="S27" i="14" s="1"/>
  <c r="S44" i="14" s="1"/>
  <c r="FX15" i="14"/>
  <c r="FY15" i="14"/>
  <c r="FZ15" i="14"/>
  <c r="GA15" i="14"/>
  <c r="GB15" i="14"/>
  <c r="GC15" i="14"/>
  <c r="GD15" i="14"/>
  <c r="GE15" i="14"/>
  <c r="GF15" i="14"/>
  <c r="GG15" i="14"/>
  <c r="GH15" i="14"/>
  <c r="GI15" i="14"/>
  <c r="GI17" i="14" s="1"/>
  <c r="V28" i="14" s="1"/>
  <c r="V40" i="14" s="1"/>
  <c r="GJ15" i="14"/>
  <c r="GK15" i="14"/>
  <c r="GL15" i="14"/>
  <c r="GM15" i="14"/>
  <c r="GN15" i="14"/>
  <c r="GN17" i="14" s="1"/>
  <c r="R29" i="14" s="1"/>
  <c r="R39" i="14" s="1"/>
  <c r="GO15" i="14"/>
  <c r="GP15" i="14"/>
  <c r="GQ15" i="14"/>
  <c r="GR15" i="14"/>
  <c r="GS15" i="14"/>
  <c r="GT15" i="14"/>
  <c r="GU15" i="14"/>
  <c r="GU17" i="14" s="1"/>
  <c r="P30" i="14" s="1"/>
  <c r="P35" i="14" s="1"/>
  <c r="GV15" i="14"/>
  <c r="GW15" i="14"/>
  <c r="GX15" i="14"/>
  <c r="GY15" i="14"/>
  <c r="GZ15" i="14"/>
  <c r="GZ17" i="14" s="1"/>
  <c r="U30" i="14" s="1"/>
  <c r="U35" i="14" s="1"/>
  <c r="HA15" i="14"/>
  <c r="HB15" i="14"/>
  <c r="HC15" i="14"/>
  <c r="HD15" i="14"/>
  <c r="HE15" i="14"/>
  <c r="HF15" i="14"/>
  <c r="HG15" i="14"/>
  <c r="HG17" i="14" s="1"/>
  <c r="S31" i="14" s="1"/>
  <c r="S41" i="14" s="1"/>
  <c r="HH15" i="14"/>
  <c r="HI15" i="14"/>
  <c r="HJ15" i="14"/>
  <c r="HK15" i="14"/>
  <c r="D14" i="14"/>
  <c r="D17" i="14" s="1"/>
  <c r="D20" i="14" s="1"/>
  <c r="D43" i="14" s="1"/>
  <c r="D56" i="14" s="1"/>
  <c r="D13" i="14"/>
  <c r="AC69" i="14"/>
  <c r="AB69" i="14"/>
  <c r="AA69" i="14"/>
  <c r="Z69" i="14"/>
  <c r="Y69" i="14"/>
  <c r="X69" i="14"/>
  <c r="W69" i="14"/>
  <c r="V69" i="14"/>
  <c r="U69" i="14"/>
  <c r="T69" i="14"/>
  <c r="S69" i="14"/>
  <c r="R69" i="14"/>
  <c r="AC68" i="14"/>
  <c r="AB68" i="14"/>
  <c r="AB71" i="14" s="1"/>
  <c r="AA68" i="14"/>
  <c r="AA71" i="14" s="1"/>
  <c r="Z68" i="14"/>
  <c r="Y68" i="14"/>
  <c r="Y71" i="14" s="1"/>
  <c r="X68" i="14"/>
  <c r="W68" i="14"/>
  <c r="V68" i="14"/>
  <c r="U68" i="14"/>
  <c r="T68" i="14"/>
  <c r="S68" i="14"/>
  <c r="R68" i="14"/>
  <c r="AC67" i="14"/>
  <c r="AB67" i="14"/>
  <c r="AA67" i="14"/>
  <c r="Z67" i="14"/>
  <c r="Y67" i="14"/>
  <c r="X67" i="14"/>
  <c r="W67" i="14"/>
  <c r="V67" i="14"/>
  <c r="U67" i="14"/>
  <c r="T67" i="14"/>
  <c r="S67" i="14"/>
  <c r="R67" i="14"/>
  <c r="D67" i="14"/>
  <c r="E67" i="14"/>
  <c r="E71" i="14" s="1"/>
  <c r="F67" i="14"/>
  <c r="G67" i="14"/>
  <c r="H67" i="14"/>
  <c r="H71" i="14" s="1"/>
  <c r="I67" i="14"/>
  <c r="J67" i="14"/>
  <c r="K67" i="14"/>
  <c r="L67" i="14"/>
  <c r="M67" i="14"/>
  <c r="N67" i="14"/>
  <c r="D68" i="14"/>
  <c r="E68" i="14"/>
  <c r="F68" i="14"/>
  <c r="G68" i="14"/>
  <c r="G71" i="14" s="1"/>
  <c r="H68" i="14"/>
  <c r="I68" i="14"/>
  <c r="I71" i="14" s="1"/>
  <c r="J68" i="14"/>
  <c r="K68" i="14"/>
  <c r="L68" i="14"/>
  <c r="L71" i="14" s="1"/>
  <c r="M68" i="14"/>
  <c r="N68" i="14"/>
  <c r="N71" i="14" s="1"/>
  <c r="D69" i="14"/>
  <c r="E69" i="14"/>
  <c r="F69" i="14"/>
  <c r="G69" i="14"/>
  <c r="H69" i="14"/>
  <c r="I69" i="14"/>
  <c r="J69" i="14"/>
  <c r="K69" i="14"/>
  <c r="L69" i="14"/>
  <c r="M69" i="14"/>
  <c r="N69" i="14"/>
  <c r="C68" i="14"/>
  <c r="C67" i="14"/>
  <c r="Z71" i="14"/>
  <c r="W71" i="14"/>
  <c r="D71" i="14"/>
  <c r="C71" i="14"/>
  <c r="AB17" i="14"/>
  <c r="J22" i="14" s="1"/>
  <c r="J34" i="14" s="1"/>
  <c r="J47" i="14" s="1"/>
  <c r="X17" i="14"/>
  <c r="F22" i="14" s="1"/>
  <c r="F34" i="14" s="1"/>
  <c r="F47" i="14" s="1"/>
  <c r="AJ17" i="14"/>
  <c r="I23" i="14" s="1"/>
  <c r="I33" i="14" s="1"/>
  <c r="I46" i="14" s="1"/>
  <c r="AK17" i="14"/>
  <c r="J23" i="14" s="1"/>
  <c r="J33" i="14" s="1"/>
  <c r="J46" i="14" s="1"/>
  <c r="AC71" i="14"/>
  <c r="V71" i="14"/>
  <c r="U71" i="14"/>
  <c r="C69" i="14"/>
  <c r="N55" i="14"/>
  <c r="N52" i="14"/>
  <c r="N49" i="14"/>
  <c r="N48" i="14"/>
  <c r="C52" i="14"/>
  <c r="C53" i="14"/>
  <c r="C56" i="14"/>
  <c r="N44" i="14"/>
  <c r="N57" i="14" s="1"/>
  <c r="N43" i="14"/>
  <c r="N56" i="14" s="1"/>
  <c r="N42" i="14"/>
  <c r="N41" i="14"/>
  <c r="N54" i="14" s="1"/>
  <c r="N40" i="14"/>
  <c r="N53" i="14" s="1"/>
  <c r="N39" i="14"/>
  <c r="N38" i="14"/>
  <c r="N51" i="14" s="1"/>
  <c r="N37" i="14"/>
  <c r="N50" i="14" s="1"/>
  <c r="N36" i="14"/>
  <c r="N35" i="14"/>
  <c r="N34" i="14"/>
  <c r="N47" i="14" s="1"/>
  <c r="N33" i="14"/>
  <c r="N46" i="14" s="1"/>
  <c r="K44" i="14"/>
  <c r="K57" i="14" s="1"/>
  <c r="C44" i="14"/>
  <c r="C57" i="14" s="1"/>
  <c r="C43" i="14"/>
  <c r="C42" i="14"/>
  <c r="C55" i="14" s="1"/>
  <c r="C41" i="14"/>
  <c r="C54" i="14" s="1"/>
  <c r="C40" i="14"/>
  <c r="C39" i="14"/>
  <c r="C38" i="14"/>
  <c r="C51" i="14" s="1"/>
  <c r="C37" i="14"/>
  <c r="C50" i="14" s="1"/>
  <c r="C36" i="14"/>
  <c r="C49" i="14" s="1"/>
  <c r="C35" i="14"/>
  <c r="C48" i="14" s="1"/>
  <c r="C34" i="14"/>
  <c r="C47" i="14" s="1"/>
  <c r="C33" i="14"/>
  <c r="C46" i="14" s="1"/>
  <c r="L28" i="14"/>
  <c r="L40" i="14" s="1"/>
  <c r="L53" i="14" s="1"/>
  <c r="L17" i="14"/>
  <c r="L20" i="14" s="1"/>
  <c r="L43" i="14" s="1"/>
  <c r="L56" i="14" s="1"/>
  <c r="N17" i="14"/>
  <c r="E21" i="14" s="1"/>
  <c r="E37" i="14" s="1"/>
  <c r="E50" i="14" s="1"/>
  <c r="AV17" i="14"/>
  <c r="L24" i="14" s="1"/>
  <c r="L36" i="14" s="1"/>
  <c r="L49" i="14" s="1"/>
  <c r="AX17" i="14"/>
  <c r="E25" i="14" s="1"/>
  <c r="E42" i="14" s="1"/>
  <c r="E55" i="14" s="1"/>
  <c r="AY17" i="14"/>
  <c r="F25" i="14" s="1"/>
  <c r="F42" i="14" s="1"/>
  <c r="BG17" i="14"/>
  <c r="E26" i="14" s="1"/>
  <c r="E38" i="14" s="1"/>
  <c r="E51" i="14" s="1"/>
  <c r="BH17" i="14"/>
  <c r="F26" i="14" s="1"/>
  <c r="F38" i="14" s="1"/>
  <c r="F51" i="14" s="1"/>
  <c r="BJ17" i="14"/>
  <c r="H26" i="14" s="1"/>
  <c r="H38" i="14" s="1"/>
  <c r="H51" i="14" s="1"/>
  <c r="BT17" i="14"/>
  <c r="I27" i="14" s="1"/>
  <c r="I44" i="14" s="1"/>
  <c r="BV17" i="14"/>
  <c r="K27" i="14" s="1"/>
  <c r="BW17" i="14"/>
  <c r="L27" i="14" s="1"/>
  <c r="L44" i="14" s="1"/>
  <c r="CE17" i="14"/>
  <c r="K28" i="14" s="1"/>
  <c r="K40" i="14" s="1"/>
  <c r="K53" i="14" s="1"/>
  <c r="CF17" i="14"/>
  <c r="CR17" i="14"/>
  <c r="F30" i="14" s="1"/>
  <c r="F35" i="14" s="1"/>
  <c r="CT17" i="14"/>
  <c r="H30" i="14" s="1"/>
  <c r="H35" i="14" s="1"/>
  <c r="H48" i="14" s="1"/>
  <c r="DD17" i="14"/>
  <c r="I31" i="14" s="1"/>
  <c r="I41" i="14" s="1"/>
  <c r="DO17" i="14"/>
  <c r="V20" i="14" s="1"/>
  <c r="V43" i="14" s="1"/>
  <c r="DP17" i="14"/>
  <c r="W20" i="14" s="1"/>
  <c r="W43" i="14" s="1"/>
  <c r="DT17" i="14"/>
  <c r="R21" i="14" s="1"/>
  <c r="R37" i="14" s="1"/>
  <c r="DX17" i="14"/>
  <c r="V21" i="14" s="1"/>
  <c r="V37" i="14" s="1"/>
  <c r="EB17" i="14"/>
  <c r="Q22" i="14" s="1"/>
  <c r="Q34" i="14" s="1"/>
  <c r="EE17" i="14"/>
  <c r="T22" i="14" s="1"/>
  <c r="T34" i="14" s="1"/>
  <c r="EF17" i="14"/>
  <c r="U22" i="14" s="1"/>
  <c r="U34" i="14" s="1"/>
  <c r="EN17" i="14"/>
  <c r="T23" i="14" s="1"/>
  <c r="T33" i="14" s="1"/>
  <c r="EP17" i="14"/>
  <c r="V23" i="14" s="1"/>
  <c r="V33" i="14" s="1"/>
  <c r="EQ17" i="14"/>
  <c r="W23" i="14" s="1"/>
  <c r="W33" i="14" s="1"/>
  <c r="EZ17" i="14"/>
  <c r="W24" i="14" s="1"/>
  <c r="W36" i="14" s="1"/>
  <c r="FB17" i="14"/>
  <c r="P25" i="14" s="1"/>
  <c r="P42" i="14" s="1"/>
  <c r="FI17" i="14"/>
  <c r="W25" i="14" s="1"/>
  <c r="W42" i="14" s="1"/>
  <c r="FL17" i="14"/>
  <c r="Q26" i="14" s="1"/>
  <c r="Q38" i="14" s="1"/>
  <c r="FX17" i="14"/>
  <c r="T27" i="14" s="1"/>
  <c r="T44" i="14" s="1"/>
  <c r="GB17" i="14"/>
  <c r="O28" i="14" s="1"/>
  <c r="O40" i="14" s="1"/>
  <c r="GJ17" i="14"/>
  <c r="W28" i="14" s="1"/>
  <c r="W40" i="14" s="1"/>
  <c r="GV17" i="14"/>
  <c r="Q30" i="14" s="1"/>
  <c r="Q35" i="14" s="1"/>
  <c r="GX17" i="14"/>
  <c r="S30" i="14" s="1"/>
  <c r="S35" i="14" s="1"/>
  <c r="GY17" i="14"/>
  <c r="T30" i="14" s="1"/>
  <c r="T35" i="14" s="1"/>
  <c r="HH17" i="14"/>
  <c r="T31" i="14" s="1"/>
  <c r="T41" i="14" s="1"/>
  <c r="HJ17" i="14"/>
  <c r="V31" i="14" s="1"/>
  <c r="V41" i="14" s="1"/>
  <c r="D15" i="14"/>
  <c r="CC27" i="17" l="1"/>
  <c r="BC11" i="17"/>
  <c r="AQ11" i="17"/>
  <c r="AE11" i="17"/>
  <c r="CK27" i="17"/>
  <c r="BY27" i="17"/>
  <c r="BZ27" i="17"/>
  <c r="BB27" i="17"/>
  <c r="AD27" i="17"/>
  <c r="F27" i="17"/>
  <c r="BA27" i="17"/>
  <c r="Q27" i="17"/>
  <c r="BR27" i="17"/>
  <c r="AT27" i="17"/>
  <c r="J27" i="17"/>
  <c r="AW11" i="17"/>
  <c r="Y11" i="17"/>
  <c r="BB11" i="17"/>
  <c r="F11" i="17"/>
  <c r="BE27" i="17"/>
  <c r="AG27" i="17"/>
  <c r="I27" i="17"/>
  <c r="AJ11" i="17"/>
  <c r="L11" i="17"/>
  <c r="AO11" i="17"/>
  <c r="Q11" i="17"/>
  <c r="AZ11" i="17"/>
  <c r="AN11" i="17"/>
  <c r="AB11" i="17"/>
  <c r="P11" i="17"/>
  <c r="D11" i="17"/>
  <c r="CL27" i="17"/>
  <c r="BN27" i="17"/>
  <c r="AP27" i="17"/>
  <c r="R27" i="17"/>
  <c r="BM27" i="17"/>
  <c r="AC27" i="17"/>
  <c r="E27" i="17"/>
  <c r="CD27" i="17"/>
  <c r="BF27" i="17"/>
  <c r="AH27" i="17"/>
  <c r="V27" i="17"/>
  <c r="AK11" i="17"/>
  <c r="M11" i="17"/>
  <c r="AP11" i="17"/>
  <c r="R11" i="17"/>
  <c r="BQ27" i="17"/>
  <c r="AS27" i="17"/>
  <c r="U27" i="17"/>
  <c r="AV11" i="17"/>
  <c r="X11" i="17"/>
  <c r="BA11" i="17"/>
  <c r="AC11" i="17"/>
  <c r="E11" i="17"/>
  <c r="AY11" i="17"/>
  <c r="AM11" i="17"/>
  <c r="AA11" i="17"/>
  <c r="O11" i="17"/>
  <c r="BD11" i="17"/>
  <c r="AR11" i="17"/>
  <c r="AF11" i="17"/>
  <c r="T11" i="17"/>
  <c r="H11" i="17"/>
  <c r="P43" i="17"/>
  <c r="D43" i="17"/>
  <c r="AX11" i="17"/>
  <c r="AL11" i="17"/>
  <c r="Z11" i="17"/>
  <c r="N11" i="17"/>
  <c r="K11" i="17"/>
  <c r="Q43" i="17"/>
  <c r="E43" i="17"/>
  <c r="G43" i="17"/>
  <c r="CE27" i="17"/>
  <c r="BS27" i="17"/>
  <c r="BG27" i="17"/>
  <c r="AU27" i="17"/>
  <c r="AI27" i="17"/>
  <c r="W27" i="17"/>
  <c r="K27" i="17"/>
  <c r="CJ27" i="17"/>
  <c r="BX27" i="17"/>
  <c r="BL27" i="17"/>
  <c r="AZ27" i="17"/>
  <c r="AN27" i="17"/>
  <c r="AB27" i="17"/>
  <c r="P27" i="17"/>
  <c r="D27" i="17"/>
  <c r="F43" i="17"/>
  <c r="AU11" i="17"/>
  <c r="AT11" i="17"/>
  <c r="AH11" i="17"/>
  <c r="V11" i="17"/>
  <c r="J11" i="17"/>
  <c r="CI27" i="17"/>
  <c r="BW27" i="17"/>
  <c r="BK27" i="17"/>
  <c r="AY27" i="17"/>
  <c r="AM27" i="17"/>
  <c r="AA27" i="17"/>
  <c r="O27" i="17"/>
  <c r="CN27" i="17"/>
  <c r="CB27" i="17"/>
  <c r="BP27" i="17"/>
  <c r="BD27" i="17"/>
  <c r="AR27" i="17"/>
  <c r="AF27" i="17"/>
  <c r="T27" i="17"/>
  <c r="H27" i="17"/>
  <c r="W11" i="17"/>
  <c r="C43" i="17"/>
  <c r="AS11" i="17"/>
  <c r="AG11" i="17"/>
  <c r="U11" i="17"/>
  <c r="I11" i="17"/>
  <c r="CH27" i="17"/>
  <c r="BV27" i="17"/>
  <c r="BJ27" i="17"/>
  <c r="AX27" i="17"/>
  <c r="AL27" i="17"/>
  <c r="Z27" i="17"/>
  <c r="N27" i="17"/>
  <c r="CM27" i="17"/>
  <c r="CA27" i="17"/>
  <c r="BO27" i="17"/>
  <c r="BC27" i="17"/>
  <c r="AQ27" i="17"/>
  <c r="AE27" i="17"/>
  <c r="S27" i="17"/>
  <c r="G27" i="17"/>
  <c r="CG27" i="17"/>
  <c r="BU27" i="17"/>
  <c r="BI27" i="17"/>
  <c r="AW27" i="17"/>
  <c r="AK27" i="17"/>
  <c r="Y27" i="17"/>
  <c r="M27" i="17"/>
  <c r="AI11" i="17"/>
  <c r="AX16" i="15"/>
  <c r="L24" i="15" s="1"/>
  <c r="BD16" i="15"/>
  <c r="S19" i="15" s="1"/>
  <c r="AN16" i="15"/>
  <c r="K21" i="15" s="1"/>
  <c r="AO16" i="15"/>
  <c r="L21" i="15" s="1"/>
  <c r="BB16" i="15"/>
  <c r="Q19" i="15" s="1"/>
  <c r="AZ16" i="15"/>
  <c r="O19" i="15" s="1"/>
  <c r="BA16" i="15"/>
  <c r="P19" i="15" s="1"/>
  <c r="AP16" i="15"/>
  <c r="M21" i="15" s="1"/>
  <c r="M28" i="15" s="1"/>
  <c r="BC16" i="15"/>
  <c r="R19" i="15" s="1"/>
  <c r="AH16" i="15"/>
  <c r="K19" i="15" s="1"/>
  <c r="AT16" i="15"/>
  <c r="K23" i="15" s="1"/>
  <c r="K30" i="15" s="1"/>
  <c r="P30" i="15" s="1"/>
  <c r="AI16" i="15"/>
  <c r="L19" i="15" s="1"/>
  <c r="AU16" i="15"/>
  <c r="L23" i="15" s="1"/>
  <c r="AJ16" i="15"/>
  <c r="M19" i="15" s="1"/>
  <c r="M26" i="15" s="1"/>
  <c r="AL16" i="15"/>
  <c r="L20" i="15" s="1"/>
  <c r="AM16" i="15"/>
  <c r="M20" i="15" s="1"/>
  <c r="M27" i="15" s="1"/>
  <c r="AY16" i="15"/>
  <c r="M24" i="15" s="1"/>
  <c r="M31" i="15" s="1"/>
  <c r="AQ16" i="15"/>
  <c r="K22" i="15" s="1"/>
  <c r="K29" i="15" s="1"/>
  <c r="P29" i="15" s="1"/>
  <c r="AR16" i="15"/>
  <c r="L22" i="15" s="1"/>
  <c r="AS16" i="15"/>
  <c r="M22" i="15" s="1"/>
  <c r="D16" i="15"/>
  <c r="P16" i="15"/>
  <c r="AB16" i="15"/>
  <c r="H23" i="15" s="1"/>
  <c r="H30" i="15" s="1"/>
  <c r="H16" i="15"/>
  <c r="H19" i="15" s="1"/>
  <c r="J16" i="15"/>
  <c r="E20" i="15" s="1"/>
  <c r="V16" i="15"/>
  <c r="G16" i="15"/>
  <c r="K16" i="15"/>
  <c r="F20" i="15" s="1"/>
  <c r="F27" i="15" s="1"/>
  <c r="W16" i="15"/>
  <c r="H22" i="15" s="1"/>
  <c r="H29" i="15" s="1"/>
  <c r="E16" i="15"/>
  <c r="E19" i="15" s="1"/>
  <c r="E26" i="15" s="1"/>
  <c r="F16" i="15"/>
  <c r="Q16" i="15"/>
  <c r="AC16" i="15"/>
  <c r="D24" i="15" s="1"/>
  <c r="R16" i="15"/>
  <c r="H21" i="15" s="1"/>
  <c r="H28" i="15" s="1"/>
  <c r="AD16" i="15"/>
  <c r="E24" i="15" s="1"/>
  <c r="E31" i="15" s="1"/>
  <c r="M16" i="15"/>
  <c r="H20" i="15" s="1"/>
  <c r="Y16" i="15"/>
  <c r="S16" i="15"/>
  <c r="D22" i="15" s="1"/>
  <c r="AE16" i="15"/>
  <c r="L16" i="15"/>
  <c r="G20" i="15" s="1"/>
  <c r="X16" i="15"/>
  <c r="D23" i="15" s="1"/>
  <c r="D30" i="15" s="1"/>
  <c r="N16" i="15"/>
  <c r="Z16" i="15"/>
  <c r="F23" i="15" s="1"/>
  <c r="T16" i="15"/>
  <c r="E22" i="15" s="1"/>
  <c r="AF16" i="15"/>
  <c r="I16" i="15"/>
  <c r="D20" i="15" s="1"/>
  <c r="U16" i="15"/>
  <c r="F22" i="15" s="1"/>
  <c r="AG16" i="15"/>
  <c r="K26" i="15"/>
  <c r="L26" i="15"/>
  <c r="L30" i="15"/>
  <c r="M29" i="15"/>
  <c r="K28" i="15"/>
  <c r="L28" i="15"/>
  <c r="G30" i="15"/>
  <c r="D31" i="15"/>
  <c r="K27" i="15"/>
  <c r="K31" i="15"/>
  <c r="L27" i="15"/>
  <c r="L31" i="15"/>
  <c r="M30" i="15"/>
  <c r="L29" i="15"/>
  <c r="H26" i="15"/>
  <c r="HD17" i="14"/>
  <c r="P31" i="14" s="1"/>
  <c r="P41" i="14" s="1"/>
  <c r="FT17" i="14"/>
  <c r="P27" i="14" s="1"/>
  <c r="P44" i="14" s="1"/>
  <c r="EV17" i="14"/>
  <c r="S24" i="14" s="1"/>
  <c r="S36" i="14" s="1"/>
  <c r="CN17" i="14"/>
  <c r="K29" i="14" s="1"/>
  <c r="K39" i="14" s="1"/>
  <c r="K52" i="14" s="1"/>
  <c r="BP17" i="14"/>
  <c r="E27" i="14" s="1"/>
  <c r="E44" i="14" s="1"/>
  <c r="E57" i="14" s="1"/>
  <c r="BD17" i="14"/>
  <c r="K25" i="14" s="1"/>
  <c r="K42" i="14" s="1"/>
  <c r="K55" i="14" s="1"/>
  <c r="AR17" i="14"/>
  <c r="H24" i="14" s="1"/>
  <c r="H36" i="14" s="1"/>
  <c r="H49" i="14" s="1"/>
  <c r="T17" i="14"/>
  <c r="K21" i="14" s="1"/>
  <c r="K37" i="14" s="1"/>
  <c r="K50" i="14" s="1"/>
  <c r="FU17" i="14"/>
  <c r="Q27" i="14" s="1"/>
  <c r="Q44" i="14" s="1"/>
  <c r="DM17" i="14"/>
  <c r="T20" i="14" s="1"/>
  <c r="T43" i="14" s="1"/>
  <c r="DA17" i="14"/>
  <c r="F31" i="14" s="1"/>
  <c r="F41" i="14" s="1"/>
  <c r="F54" i="14" s="1"/>
  <c r="AF17" i="14"/>
  <c r="E23" i="14" s="1"/>
  <c r="E33" i="14" s="1"/>
  <c r="E46" i="14" s="1"/>
  <c r="H17" i="14"/>
  <c r="H20" i="14" s="1"/>
  <c r="H43" i="14" s="1"/>
  <c r="H56" i="14" s="1"/>
  <c r="HC17" i="14"/>
  <c r="O31" i="14" s="1"/>
  <c r="O41" i="14" s="1"/>
  <c r="GQ17" i="14"/>
  <c r="U29" i="14" s="1"/>
  <c r="U39" i="14" s="1"/>
  <c r="GE17" i="14"/>
  <c r="R28" i="14" s="1"/>
  <c r="R40" i="14" s="1"/>
  <c r="FS17" i="14"/>
  <c r="O27" i="14" s="1"/>
  <c r="O44" i="14" s="1"/>
  <c r="AA57" i="14" s="1"/>
  <c r="FG17" i="14"/>
  <c r="U25" i="14" s="1"/>
  <c r="U42" i="14" s="1"/>
  <c r="EU17" i="14"/>
  <c r="R24" i="14" s="1"/>
  <c r="R36" i="14" s="1"/>
  <c r="EI17" i="14"/>
  <c r="O23" i="14" s="1"/>
  <c r="O33" i="14" s="1"/>
  <c r="DW17" i="14"/>
  <c r="U21" i="14" s="1"/>
  <c r="U37" i="14" s="1"/>
  <c r="DK17" i="14"/>
  <c r="R20" i="14" s="1"/>
  <c r="R43" i="14" s="1"/>
  <c r="CY17" i="14"/>
  <c r="D31" i="14" s="1"/>
  <c r="D41" i="14" s="1"/>
  <c r="D54" i="14" s="1"/>
  <c r="Z54" i="14" s="1"/>
  <c r="CM17" i="14"/>
  <c r="J29" i="14" s="1"/>
  <c r="J39" i="14" s="1"/>
  <c r="J52" i="14" s="1"/>
  <c r="CA17" i="14"/>
  <c r="G28" i="14" s="1"/>
  <c r="G40" i="14" s="1"/>
  <c r="G53" i="14" s="1"/>
  <c r="BO17" i="14"/>
  <c r="D27" i="14" s="1"/>
  <c r="D44" i="14" s="1"/>
  <c r="D57" i="14" s="1"/>
  <c r="BC17" i="14"/>
  <c r="J25" i="14" s="1"/>
  <c r="J42" i="14" s="1"/>
  <c r="J55" i="14" s="1"/>
  <c r="AQ17" i="14"/>
  <c r="G24" i="14" s="1"/>
  <c r="G36" i="14" s="1"/>
  <c r="G49" i="14" s="1"/>
  <c r="AE17" i="14"/>
  <c r="D23" i="14" s="1"/>
  <c r="D33" i="14" s="1"/>
  <c r="D46" i="14" s="1"/>
  <c r="Z46" i="14" s="1"/>
  <c r="S17" i="14"/>
  <c r="J21" i="14" s="1"/>
  <c r="J37" i="14" s="1"/>
  <c r="J50" i="14" s="1"/>
  <c r="HB17" i="14"/>
  <c r="W30" i="14" s="1"/>
  <c r="W35" i="14" s="1"/>
  <c r="GP17" i="14"/>
  <c r="T29" i="14" s="1"/>
  <c r="T39" i="14" s="1"/>
  <c r="GD17" i="14"/>
  <c r="Q28" i="14" s="1"/>
  <c r="Q40" i="14" s="1"/>
  <c r="FR17" i="14"/>
  <c r="W26" i="14" s="1"/>
  <c r="W38" i="14" s="1"/>
  <c r="FF17" i="14"/>
  <c r="T25" i="14" s="1"/>
  <c r="T42" i="14" s="1"/>
  <c r="ET17" i="14"/>
  <c r="Q24" i="14" s="1"/>
  <c r="Q36" i="14" s="1"/>
  <c r="EH17" i="14"/>
  <c r="W22" i="14" s="1"/>
  <c r="W34" i="14" s="1"/>
  <c r="DV17" i="14"/>
  <c r="T21" i="14" s="1"/>
  <c r="T37" i="14" s="1"/>
  <c r="DJ17" i="14"/>
  <c r="Q20" i="14" s="1"/>
  <c r="Q43" i="14" s="1"/>
  <c r="CX17" i="14"/>
  <c r="L30" i="14" s="1"/>
  <c r="L35" i="14" s="1"/>
  <c r="L48" i="14" s="1"/>
  <c r="CL17" i="14"/>
  <c r="I29" i="14" s="1"/>
  <c r="I39" i="14" s="1"/>
  <c r="I52" i="14" s="1"/>
  <c r="BZ17" i="14"/>
  <c r="F28" i="14" s="1"/>
  <c r="F40" i="14" s="1"/>
  <c r="F53" i="14" s="1"/>
  <c r="BN17" i="14"/>
  <c r="L26" i="14" s="1"/>
  <c r="L38" i="14" s="1"/>
  <c r="L51" i="14" s="1"/>
  <c r="BB17" i="14"/>
  <c r="I25" i="14" s="1"/>
  <c r="I42" i="14" s="1"/>
  <c r="I55" i="14" s="1"/>
  <c r="AP17" i="14"/>
  <c r="F24" i="14" s="1"/>
  <c r="F36" i="14" s="1"/>
  <c r="F49" i="14" s="1"/>
  <c r="AD17" i="14"/>
  <c r="L22" i="14" s="1"/>
  <c r="L34" i="14" s="1"/>
  <c r="L47" i="14" s="1"/>
  <c r="HA17" i="14"/>
  <c r="V30" i="14" s="1"/>
  <c r="V35" i="14" s="1"/>
  <c r="GO17" i="14"/>
  <c r="S29" i="14" s="1"/>
  <c r="S39" i="14" s="1"/>
  <c r="GC17" i="14"/>
  <c r="P28" i="14" s="1"/>
  <c r="P40" i="14" s="1"/>
  <c r="FQ17" i="14"/>
  <c r="V26" i="14" s="1"/>
  <c r="V38" i="14" s="1"/>
  <c r="FE17" i="14"/>
  <c r="S25" i="14" s="1"/>
  <c r="S42" i="14" s="1"/>
  <c r="ES17" i="14"/>
  <c r="P24" i="14" s="1"/>
  <c r="P36" i="14" s="1"/>
  <c r="EG17" i="14"/>
  <c r="V22" i="14" s="1"/>
  <c r="V34" i="14" s="1"/>
  <c r="DU17" i="14"/>
  <c r="S21" i="14" s="1"/>
  <c r="S37" i="14" s="1"/>
  <c r="DI17" i="14"/>
  <c r="P20" i="14" s="1"/>
  <c r="P43" i="14" s="1"/>
  <c r="CW17" i="14"/>
  <c r="K30" i="14" s="1"/>
  <c r="K35" i="14" s="1"/>
  <c r="K48" i="14" s="1"/>
  <c r="CK17" i="14"/>
  <c r="H29" i="14" s="1"/>
  <c r="H39" i="14" s="1"/>
  <c r="H52" i="14" s="1"/>
  <c r="BY17" i="14"/>
  <c r="E28" i="14" s="1"/>
  <c r="E40" i="14" s="1"/>
  <c r="E53" i="14" s="1"/>
  <c r="BM17" i="14"/>
  <c r="K26" i="14" s="1"/>
  <c r="K38" i="14" s="1"/>
  <c r="K51" i="14" s="1"/>
  <c r="BA17" i="14"/>
  <c r="H25" i="14" s="1"/>
  <c r="H42" i="14" s="1"/>
  <c r="H55" i="14" s="1"/>
  <c r="AO17" i="14"/>
  <c r="E24" i="14" s="1"/>
  <c r="E36" i="14" s="1"/>
  <c r="E49" i="14" s="1"/>
  <c r="Q17" i="14"/>
  <c r="H21" i="14" s="1"/>
  <c r="H37" i="14" s="1"/>
  <c r="H50" i="14" s="1"/>
  <c r="P17" i="14"/>
  <c r="G21" i="14" s="1"/>
  <c r="G37" i="14" s="1"/>
  <c r="G50" i="14" s="1"/>
  <c r="Z50" i="14" s="1"/>
  <c r="O85" i="14"/>
  <c r="F71" i="14"/>
  <c r="R71" i="14"/>
  <c r="N85" i="14"/>
  <c r="S71" i="14"/>
  <c r="CU17" i="14"/>
  <c r="I30" i="14" s="1"/>
  <c r="I35" i="14" s="1"/>
  <c r="I48" i="14" s="1"/>
  <c r="CI17" i="14"/>
  <c r="F29" i="14" s="1"/>
  <c r="F39" i="14" s="1"/>
  <c r="F52" i="14" s="1"/>
  <c r="BK17" i="14"/>
  <c r="I26" i="14" s="1"/>
  <c r="I38" i="14" s="1"/>
  <c r="AE100" i="14"/>
  <c r="T71" i="14"/>
  <c r="HI17" i="14"/>
  <c r="U31" i="14" s="1"/>
  <c r="U41" i="14" s="1"/>
  <c r="GW17" i="14"/>
  <c r="R30" i="14" s="1"/>
  <c r="R35" i="14" s="1"/>
  <c r="GK17" i="14"/>
  <c r="O29" i="14" s="1"/>
  <c r="O39" i="14" s="1"/>
  <c r="FY17" i="14"/>
  <c r="U27" i="14" s="1"/>
  <c r="U44" i="14" s="1"/>
  <c r="FM17" i="14"/>
  <c r="R26" i="14" s="1"/>
  <c r="R38" i="14" s="1"/>
  <c r="FA17" i="14"/>
  <c r="O25" i="14" s="1"/>
  <c r="O42" i="14" s="1"/>
  <c r="EO17" i="14"/>
  <c r="U23" i="14" s="1"/>
  <c r="U33" i="14" s="1"/>
  <c r="EC17" i="14"/>
  <c r="R22" i="14" s="1"/>
  <c r="R34" i="14" s="1"/>
  <c r="DQ17" i="14"/>
  <c r="O21" i="14" s="1"/>
  <c r="O37" i="14" s="1"/>
  <c r="DE17" i="14"/>
  <c r="J31" i="14" s="1"/>
  <c r="J41" i="14" s="1"/>
  <c r="J54" i="14" s="1"/>
  <c r="CS17" i="14"/>
  <c r="G30" i="14" s="1"/>
  <c r="G35" i="14" s="1"/>
  <c r="G48" i="14" s="1"/>
  <c r="CG17" i="14"/>
  <c r="D29" i="14" s="1"/>
  <c r="D39" i="14" s="1"/>
  <c r="D52" i="14" s="1"/>
  <c r="Z52" i="14" s="1"/>
  <c r="BU17" i="14"/>
  <c r="J27" i="14" s="1"/>
  <c r="J44" i="14" s="1"/>
  <c r="J57" i="14" s="1"/>
  <c r="BI17" i="14"/>
  <c r="G26" i="14" s="1"/>
  <c r="G38" i="14" s="1"/>
  <c r="G51" i="14" s="1"/>
  <c r="AW17" i="14"/>
  <c r="D25" i="14" s="1"/>
  <c r="D42" i="14" s="1"/>
  <c r="D55" i="14" s="1"/>
  <c r="Z55" i="14" s="1"/>
  <c r="Y17" i="14"/>
  <c r="G22" i="14" s="1"/>
  <c r="G34" i="14" s="1"/>
  <c r="G47" i="14" s="1"/>
  <c r="M17" i="14"/>
  <c r="D21" i="14" s="1"/>
  <c r="D37" i="14" s="1"/>
  <c r="D50" i="14" s="1"/>
  <c r="AF100" i="14"/>
  <c r="Q85" i="14"/>
  <c r="E85" i="14"/>
  <c r="K71" i="14"/>
  <c r="J71" i="14"/>
  <c r="X71" i="14"/>
  <c r="V17" i="14"/>
  <c r="D22" i="14" s="1"/>
  <c r="D34" i="14" s="1"/>
  <c r="D47" i="14" s="1"/>
  <c r="C85" i="14"/>
  <c r="H85" i="14"/>
  <c r="AA50" i="14"/>
  <c r="AA52" i="14"/>
  <c r="AA55" i="14"/>
  <c r="Z57" i="14"/>
  <c r="Z17" i="14"/>
  <c r="H22" i="14" s="1"/>
  <c r="H34" i="14" s="1"/>
  <c r="H47" i="14" s="1"/>
  <c r="HF17" i="14"/>
  <c r="R31" i="14" s="1"/>
  <c r="R41" i="14" s="1"/>
  <c r="GT17" i="14"/>
  <c r="O35" i="14" s="1"/>
  <c r="GH17" i="14"/>
  <c r="U28" i="14" s="1"/>
  <c r="U40" i="14" s="1"/>
  <c r="FV17" i="14"/>
  <c r="R27" i="14" s="1"/>
  <c r="R44" i="14" s="1"/>
  <c r="FJ17" i="14"/>
  <c r="O26" i="14" s="1"/>
  <c r="O38" i="14" s="1"/>
  <c r="EX17" i="14"/>
  <c r="U24" i="14" s="1"/>
  <c r="U36" i="14" s="1"/>
  <c r="EL17" i="14"/>
  <c r="R23" i="14" s="1"/>
  <c r="R33" i="14" s="1"/>
  <c r="DZ17" i="14"/>
  <c r="O22" i="14" s="1"/>
  <c r="O34" i="14" s="1"/>
  <c r="DN17" i="14"/>
  <c r="U20" i="14" s="1"/>
  <c r="U43" i="14" s="1"/>
  <c r="DB17" i="14"/>
  <c r="G31" i="14" s="1"/>
  <c r="G41" i="14" s="1"/>
  <c r="G54" i="14" s="1"/>
  <c r="CP17" i="14"/>
  <c r="D30" i="14" s="1"/>
  <c r="D35" i="14" s="1"/>
  <c r="CD17" i="14"/>
  <c r="J28" i="14" s="1"/>
  <c r="J40" i="14" s="1"/>
  <c r="BR17" i="14"/>
  <c r="G27" i="14" s="1"/>
  <c r="G44" i="14" s="1"/>
  <c r="BF17" i="14"/>
  <c r="D26" i="14" s="1"/>
  <c r="D38" i="14" s="1"/>
  <c r="AT17" i="14"/>
  <c r="J24" i="14" s="1"/>
  <c r="J36" i="14" s="1"/>
  <c r="J17" i="14"/>
  <c r="J20" i="14" s="1"/>
  <c r="J43" i="14" s="1"/>
  <c r="M71" i="14"/>
  <c r="Z47" i="14"/>
  <c r="P26" i="15" l="1"/>
  <c r="F19" i="15"/>
  <c r="F26" i="15" s="1"/>
  <c r="E27" i="15"/>
  <c r="D21" i="15"/>
  <c r="G19" i="15"/>
  <c r="G26" i="15" s="1"/>
  <c r="Q26" i="15"/>
  <c r="P31" i="15"/>
  <c r="G28" i="15"/>
  <c r="E23" i="15"/>
  <c r="E30" i="15" s="1"/>
  <c r="O30" i="15" s="1"/>
  <c r="D28" i="15"/>
  <c r="O28" i="15" s="1"/>
  <c r="G22" i="15"/>
  <c r="G29" i="15" s="1"/>
  <c r="P27" i="15"/>
  <c r="F29" i="15"/>
  <c r="H24" i="15"/>
  <c r="H31" i="15" s="1"/>
  <c r="D29" i="15"/>
  <c r="F24" i="15"/>
  <c r="F31" i="15" s="1"/>
  <c r="E29" i="15"/>
  <c r="G24" i="15"/>
  <c r="G31" i="15" s="1"/>
  <c r="O31" i="15" s="1"/>
  <c r="G27" i="15"/>
  <c r="F21" i="15"/>
  <c r="P28" i="15"/>
  <c r="H27" i="15"/>
  <c r="G21" i="15"/>
  <c r="D19" i="15"/>
  <c r="D26" i="15" s="1"/>
  <c r="O26" i="15" s="1"/>
  <c r="D27" i="15"/>
  <c r="AA53" i="14"/>
  <c r="D51" i="14"/>
  <c r="Z51" i="14" s="1"/>
  <c r="AA54" i="14"/>
  <c r="AA51" i="14"/>
  <c r="J49" i="14"/>
  <c r="Z49" i="14" s="1"/>
  <c r="J53" i="14"/>
  <c r="Z53" i="14" s="1"/>
  <c r="Z48" i="14"/>
  <c r="J56" i="14"/>
  <c r="AA47" i="14"/>
  <c r="AA49" i="14"/>
  <c r="AA46" i="14"/>
  <c r="O27" i="15" l="1"/>
  <c r="O29" i="15"/>
  <c r="M28" i="8" l="1"/>
  <c r="N28" i="8"/>
  <c r="O28" i="8"/>
  <c r="P28" i="8"/>
  <c r="Q28" i="8"/>
  <c r="R28" i="8"/>
  <c r="S28" i="8"/>
  <c r="T28" i="8"/>
  <c r="M29" i="8"/>
  <c r="N29" i="8"/>
  <c r="O29" i="8"/>
  <c r="P29" i="8"/>
  <c r="Q29" i="8"/>
  <c r="R29" i="8"/>
  <c r="S29" i="8"/>
  <c r="T29" i="8"/>
  <c r="M30" i="8"/>
  <c r="N30" i="8"/>
  <c r="R30" i="8"/>
  <c r="T30" i="8"/>
  <c r="M31" i="8"/>
  <c r="N31" i="8"/>
  <c r="O31" i="8"/>
  <c r="P31" i="8"/>
  <c r="Q31" i="8"/>
  <c r="R31" i="8"/>
  <c r="S31" i="8"/>
  <c r="T31" i="8"/>
  <c r="M32" i="8"/>
  <c r="N32" i="8"/>
  <c r="O32" i="8"/>
  <c r="P32" i="8"/>
  <c r="Q32" i="8"/>
  <c r="R32" i="8"/>
  <c r="S32" i="8"/>
  <c r="T32" i="8"/>
  <c r="M33" i="8"/>
  <c r="N33" i="8"/>
  <c r="O33" i="8"/>
  <c r="P33" i="8"/>
  <c r="Q33" i="8"/>
  <c r="R33" i="8"/>
  <c r="S33" i="8"/>
  <c r="T33" i="8"/>
  <c r="M34" i="8"/>
  <c r="N34" i="8"/>
  <c r="O34" i="8"/>
  <c r="P34" i="8"/>
  <c r="Q34" i="8"/>
  <c r="R34" i="8"/>
  <c r="S34" i="8"/>
  <c r="T34" i="8"/>
  <c r="M35" i="8"/>
  <c r="N35" i="8"/>
  <c r="O35" i="8"/>
  <c r="P35" i="8"/>
  <c r="Q35" i="8"/>
  <c r="R35" i="8"/>
  <c r="S35" i="8"/>
  <c r="T35" i="8"/>
  <c r="M36" i="8"/>
  <c r="N36" i="8"/>
  <c r="O36" i="8"/>
  <c r="P36" i="8"/>
  <c r="Q36" i="8"/>
  <c r="R36" i="8"/>
  <c r="S36" i="8"/>
  <c r="T36" i="8"/>
  <c r="M37" i="8"/>
  <c r="N37" i="8"/>
  <c r="O37" i="8"/>
  <c r="P37" i="8"/>
  <c r="Q37" i="8"/>
  <c r="R37" i="8"/>
  <c r="S37" i="8"/>
  <c r="T37" i="8"/>
  <c r="M38" i="8"/>
  <c r="N38" i="8"/>
  <c r="P38" i="8"/>
  <c r="Q38" i="8"/>
  <c r="R38" i="8"/>
  <c r="T38" i="8"/>
  <c r="N39" i="8"/>
  <c r="O39" i="8"/>
  <c r="Q39" i="8"/>
  <c r="R39" i="8"/>
  <c r="S39" i="8"/>
  <c r="T39" i="8"/>
  <c r="L39" i="8"/>
  <c r="L38" i="8"/>
  <c r="L37" i="8"/>
  <c r="L36" i="8"/>
  <c r="L35" i="8"/>
  <c r="L34" i="8"/>
  <c r="L33" i="8"/>
  <c r="L32" i="8"/>
  <c r="L31" i="8"/>
  <c r="L30" i="8"/>
  <c r="L29" i="8"/>
  <c r="L28" i="8"/>
  <c r="M14" i="8"/>
  <c r="N14" i="8"/>
  <c r="O14" i="8"/>
  <c r="P14" i="8"/>
  <c r="Q14" i="8"/>
  <c r="R14" i="8"/>
  <c r="S14" i="8"/>
  <c r="T14" i="8"/>
  <c r="M15" i="8"/>
  <c r="N15" i="8"/>
  <c r="O15" i="8"/>
  <c r="P15" i="8"/>
  <c r="Q15" i="8"/>
  <c r="R15" i="8"/>
  <c r="S15" i="8"/>
  <c r="T15" i="8"/>
  <c r="M16" i="8"/>
  <c r="N16" i="8"/>
  <c r="O16" i="8"/>
  <c r="P16" i="8"/>
  <c r="Q16" i="8"/>
  <c r="R16" i="8"/>
  <c r="S16" i="8"/>
  <c r="T16" i="8"/>
  <c r="M17" i="8"/>
  <c r="N17" i="8"/>
  <c r="O17" i="8"/>
  <c r="P17" i="8"/>
  <c r="Q17" i="8"/>
  <c r="R17" i="8"/>
  <c r="S17" i="8"/>
  <c r="T17" i="8"/>
  <c r="M18" i="8"/>
  <c r="N18" i="8"/>
  <c r="O18" i="8"/>
  <c r="P18" i="8"/>
  <c r="Q18" i="8"/>
  <c r="R18" i="8"/>
  <c r="S18" i="8"/>
  <c r="T18" i="8"/>
  <c r="M19" i="8"/>
  <c r="N19" i="8"/>
  <c r="O19" i="8"/>
  <c r="P19" i="8"/>
  <c r="Q19" i="8"/>
  <c r="R19" i="8"/>
  <c r="S19" i="8"/>
  <c r="T19" i="8"/>
  <c r="M20" i="8"/>
  <c r="N20" i="8"/>
  <c r="O20" i="8"/>
  <c r="P20" i="8"/>
  <c r="R20" i="8"/>
  <c r="S20" i="8"/>
  <c r="T20" i="8"/>
  <c r="M21" i="8"/>
  <c r="N21" i="8"/>
  <c r="O21" i="8"/>
  <c r="P21" i="8"/>
  <c r="Q21" i="8"/>
  <c r="R21" i="8"/>
  <c r="S21" i="8"/>
  <c r="T21" i="8"/>
  <c r="M22" i="8"/>
  <c r="N22" i="8"/>
  <c r="O22" i="8"/>
  <c r="Q22" i="8"/>
  <c r="R22" i="8"/>
  <c r="S22" i="8"/>
  <c r="T22" i="8"/>
  <c r="M23" i="8"/>
  <c r="O23" i="8"/>
  <c r="P23" i="8"/>
  <c r="Q23" i="8"/>
  <c r="R23" i="8"/>
  <c r="S23" i="8"/>
  <c r="T23" i="8"/>
  <c r="M24" i="8"/>
  <c r="N24" i="8"/>
  <c r="O24" i="8"/>
  <c r="P24" i="8"/>
  <c r="Q24" i="8"/>
  <c r="R24" i="8"/>
  <c r="S24" i="8"/>
  <c r="T24" i="8"/>
  <c r="M25" i="8"/>
  <c r="N25" i="8"/>
  <c r="P25" i="8"/>
  <c r="R25" i="8"/>
  <c r="S25" i="8"/>
  <c r="T25" i="8"/>
  <c r="L22" i="8"/>
  <c r="L21" i="8"/>
  <c r="L24" i="8"/>
  <c r="L25" i="8"/>
  <c r="L20" i="8"/>
  <c r="AA25" i="8"/>
  <c r="AA14" i="8"/>
  <c r="L23" i="8"/>
  <c r="L19" i="8"/>
  <c r="L18" i="8"/>
  <c r="L17" i="8"/>
  <c r="L16" i="8"/>
  <c r="L15" i="8"/>
  <c r="L14" i="8"/>
  <c r="X39" i="8"/>
  <c r="W39" i="8"/>
  <c r="J39" i="8"/>
  <c r="Y39" i="8" s="1"/>
  <c r="AC36" i="8" s="1"/>
  <c r="I39" i="8"/>
  <c r="H39" i="8"/>
  <c r="G39" i="8"/>
  <c r="F39" i="8"/>
  <c r="E39" i="8"/>
  <c r="D39" i="8"/>
  <c r="C39" i="8"/>
  <c r="B39" i="8"/>
  <c r="Y38" i="8"/>
  <c r="J38" i="8"/>
  <c r="H38" i="8"/>
  <c r="D38" i="8"/>
  <c r="C38" i="8"/>
  <c r="W38" i="8" s="1"/>
  <c r="AA30" i="8" s="1"/>
  <c r="B38" i="8"/>
  <c r="X37" i="8"/>
  <c r="AB34" i="8" s="1"/>
  <c r="W37" i="8"/>
  <c r="AA34" i="8" s="1"/>
  <c r="J37" i="8"/>
  <c r="Y37" i="8" s="1"/>
  <c r="AC34" i="8" s="1"/>
  <c r="I37" i="8"/>
  <c r="H37" i="8"/>
  <c r="G37" i="8"/>
  <c r="F37" i="8"/>
  <c r="E37" i="8"/>
  <c r="D37" i="8"/>
  <c r="C37" i="8"/>
  <c r="B37" i="8"/>
  <c r="AB36" i="8"/>
  <c r="AA36" i="8"/>
  <c r="Y36" i="8"/>
  <c r="J36" i="8"/>
  <c r="I36" i="8"/>
  <c r="H36" i="8"/>
  <c r="G36" i="8"/>
  <c r="F36" i="8"/>
  <c r="E36" i="8"/>
  <c r="X36" i="8" s="1"/>
  <c r="AB35" i="8" s="1"/>
  <c r="D36" i="8"/>
  <c r="C36" i="8"/>
  <c r="B36" i="8"/>
  <c r="W36" i="8" s="1"/>
  <c r="AA35" i="8" s="1"/>
  <c r="AC35" i="8"/>
  <c r="J35" i="8"/>
  <c r="I35" i="8"/>
  <c r="H35" i="8"/>
  <c r="Y35" i="8" s="1"/>
  <c r="AC39" i="8" s="1"/>
  <c r="G35" i="8"/>
  <c r="E35" i="8"/>
  <c r="X35" i="8" s="1"/>
  <c r="AB39" i="8" s="1"/>
  <c r="D35" i="8"/>
  <c r="B35" i="8"/>
  <c r="W35" i="8" s="1"/>
  <c r="AA39" i="8" s="1"/>
  <c r="J34" i="8"/>
  <c r="I34" i="8"/>
  <c r="H34" i="8"/>
  <c r="Y34" i="8" s="1"/>
  <c r="AC33" i="8" s="1"/>
  <c r="G34" i="8"/>
  <c r="F34" i="8"/>
  <c r="E34" i="8"/>
  <c r="X34" i="8" s="1"/>
  <c r="AB33" i="8" s="1"/>
  <c r="D34" i="8"/>
  <c r="C34" i="8"/>
  <c r="B34" i="8"/>
  <c r="W34" i="8" s="1"/>
  <c r="AA33" i="8" s="1"/>
  <c r="W33" i="8"/>
  <c r="AA37" i="8" s="1"/>
  <c r="J33" i="8"/>
  <c r="I33" i="8"/>
  <c r="H33" i="8"/>
  <c r="Y33" i="8" s="1"/>
  <c r="AC37" i="8" s="1"/>
  <c r="G33" i="8"/>
  <c r="F33" i="8"/>
  <c r="E33" i="8"/>
  <c r="X33" i="8" s="1"/>
  <c r="AB37" i="8" s="1"/>
  <c r="D33" i="8"/>
  <c r="C33" i="8"/>
  <c r="B33" i="8"/>
  <c r="X32" i="8"/>
  <c r="AB31" i="8" s="1"/>
  <c r="W32" i="8"/>
  <c r="AA31" i="8" s="1"/>
  <c r="J32" i="8"/>
  <c r="Y32" i="8" s="1"/>
  <c r="AC31" i="8" s="1"/>
  <c r="I32" i="8"/>
  <c r="H32" i="8"/>
  <c r="G32" i="8"/>
  <c r="F32" i="8"/>
  <c r="E32" i="8"/>
  <c r="D32" i="8"/>
  <c r="C32" i="8"/>
  <c r="B32" i="8"/>
  <c r="Y31" i="8"/>
  <c r="AC28" i="8" s="1"/>
  <c r="J31" i="8"/>
  <c r="I31" i="8"/>
  <c r="H31" i="8"/>
  <c r="G31" i="8"/>
  <c r="F31" i="8"/>
  <c r="E31" i="8"/>
  <c r="X31" i="8" s="1"/>
  <c r="AB28" i="8" s="1"/>
  <c r="D31" i="8"/>
  <c r="C31" i="8"/>
  <c r="B31" i="8"/>
  <c r="W31" i="8" s="1"/>
  <c r="AA28" i="8" s="1"/>
  <c r="AC30" i="8"/>
  <c r="Y30" i="8"/>
  <c r="J30" i="8"/>
  <c r="I30" i="8"/>
  <c r="H30" i="8"/>
  <c r="G30" i="8"/>
  <c r="F30" i="8"/>
  <c r="E30" i="8"/>
  <c r="X30" i="8" s="1"/>
  <c r="AB29" i="8" s="1"/>
  <c r="D30" i="8"/>
  <c r="C30" i="8"/>
  <c r="B30" i="8"/>
  <c r="W30" i="8" s="1"/>
  <c r="AA29" i="8" s="1"/>
  <c r="AC29" i="8"/>
  <c r="J29" i="8"/>
  <c r="I29" i="8"/>
  <c r="H29" i="8"/>
  <c r="Y29" i="8" s="1"/>
  <c r="AC32" i="8" s="1"/>
  <c r="G29" i="8"/>
  <c r="F29" i="8"/>
  <c r="E29" i="8"/>
  <c r="X29" i="8" s="1"/>
  <c r="AB32" i="8" s="1"/>
  <c r="D29" i="8"/>
  <c r="W29" i="8" s="1"/>
  <c r="AA32" i="8" s="1"/>
  <c r="C29" i="8"/>
  <c r="B29" i="8"/>
  <c r="X28" i="8"/>
  <c r="AB38" i="8" s="1"/>
  <c r="W28" i="8"/>
  <c r="AA38" i="8" s="1"/>
  <c r="J28" i="8"/>
  <c r="H28" i="8"/>
  <c r="Y28" i="8" s="1"/>
  <c r="AC38" i="8" s="1"/>
  <c r="G28" i="8"/>
  <c r="F28" i="8"/>
  <c r="D28" i="8"/>
  <c r="C28" i="8"/>
  <c r="B28" i="8"/>
  <c r="X25" i="8"/>
  <c r="AB22" i="8" s="1"/>
  <c r="W25" i="8"/>
  <c r="AA22" i="8" s="1"/>
  <c r="J25" i="8"/>
  <c r="Y25" i="8" s="1"/>
  <c r="AC22" i="8" s="1"/>
  <c r="I25" i="8"/>
  <c r="H25" i="8"/>
  <c r="G25" i="8"/>
  <c r="E25" i="8"/>
  <c r="D25" i="8"/>
  <c r="C25" i="8"/>
  <c r="B25" i="8"/>
  <c r="AC24" i="8"/>
  <c r="Y24" i="8"/>
  <c r="AC16" i="8" s="1"/>
  <c r="X24" i="8"/>
  <c r="AB16" i="8" s="1"/>
  <c r="J24" i="8"/>
  <c r="I24" i="8"/>
  <c r="H24" i="8"/>
  <c r="G24" i="8"/>
  <c r="F24" i="8"/>
  <c r="E24" i="8"/>
  <c r="D24" i="8"/>
  <c r="C24" i="8"/>
  <c r="B24" i="8"/>
  <c r="W24" i="8" s="1"/>
  <c r="AA16" i="8" s="1"/>
  <c r="Y23" i="8"/>
  <c r="AC20" i="8" s="1"/>
  <c r="J23" i="8"/>
  <c r="I23" i="8"/>
  <c r="H23" i="8"/>
  <c r="G23" i="8"/>
  <c r="F23" i="8"/>
  <c r="E23" i="8"/>
  <c r="X23" i="8" s="1"/>
  <c r="AB20" i="8" s="1"/>
  <c r="D23" i="8"/>
  <c r="C23" i="8"/>
  <c r="B23" i="8"/>
  <c r="W23" i="8" s="1"/>
  <c r="AA20" i="8" s="1"/>
  <c r="J22" i="8"/>
  <c r="I22" i="8"/>
  <c r="H22" i="8"/>
  <c r="Y22" i="8" s="1"/>
  <c r="AC21" i="8" s="1"/>
  <c r="G22" i="8"/>
  <c r="F22" i="8"/>
  <c r="E22" i="8"/>
  <c r="X22" i="8" s="1"/>
  <c r="AB21" i="8" s="1"/>
  <c r="D22" i="8"/>
  <c r="W22" i="8" s="1"/>
  <c r="AA21" i="8" s="1"/>
  <c r="C22" i="8"/>
  <c r="B22" i="8"/>
  <c r="X21" i="8"/>
  <c r="AB25" i="8" s="1"/>
  <c r="W21" i="8"/>
  <c r="J21" i="8"/>
  <c r="I21" i="8"/>
  <c r="Y21" i="8" s="1"/>
  <c r="AC25" i="8" s="1"/>
  <c r="H21" i="8"/>
  <c r="F21" i="8"/>
  <c r="D21" i="8"/>
  <c r="C21" i="8"/>
  <c r="B21" i="8"/>
  <c r="X20" i="8"/>
  <c r="AB19" i="8" s="1"/>
  <c r="W20" i="8"/>
  <c r="AA19" i="8" s="1"/>
  <c r="J20" i="8"/>
  <c r="Y20" i="8" s="1"/>
  <c r="AC19" i="8" s="1"/>
  <c r="I20" i="8"/>
  <c r="H20" i="8"/>
  <c r="F20" i="8"/>
  <c r="E20" i="8"/>
  <c r="D20" i="8"/>
  <c r="C20" i="8"/>
  <c r="B20" i="8"/>
  <c r="Y19" i="8"/>
  <c r="AC23" i="8" s="1"/>
  <c r="X19" i="8"/>
  <c r="AB23" i="8" s="1"/>
  <c r="J19" i="8"/>
  <c r="I19" i="8"/>
  <c r="H19" i="8"/>
  <c r="G19" i="8"/>
  <c r="F19" i="8"/>
  <c r="E19" i="8"/>
  <c r="C19" i="8"/>
  <c r="B19" i="8"/>
  <c r="W19" i="8" s="1"/>
  <c r="AA23" i="8" s="1"/>
  <c r="Y18" i="8"/>
  <c r="J18" i="8"/>
  <c r="I18" i="8"/>
  <c r="H18" i="8"/>
  <c r="G18" i="8"/>
  <c r="F18" i="8"/>
  <c r="E18" i="8"/>
  <c r="X18" i="8" s="1"/>
  <c r="AB17" i="8" s="1"/>
  <c r="D18" i="8"/>
  <c r="C18" i="8"/>
  <c r="B18" i="8"/>
  <c r="W18" i="8" s="1"/>
  <c r="AA17" i="8" s="1"/>
  <c r="AC17" i="8"/>
  <c r="J17" i="8"/>
  <c r="I17" i="8"/>
  <c r="H17" i="8"/>
  <c r="Y17" i="8" s="1"/>
  <c r="AC14" i="8" s="1"/>
  <c r="G17" i="8"/>
  <c r="F17" i="8"/>
  <c r="E17" i="8"/>
  <c r="X17" i="8" s="1"/>
  <c r="AB14" i="8" s="1"/>
  <c r="D17" i="8"/>
  <c r="C17" i="8"/>
  <c r="W17" i="8" s="1"/>
  <c r="B17" i="8"/>
  <c r="W16" i="8"/>
  <c r="J16" i="8"/>
  <c r="I16" i="8"/>
  <c r="H16" i="8"/>
  <c r="Y16" i="8" s="1"/>
  <c r="AC15" i="8" s="1"/>
  <c r="G16" i="8"/>
  <c r="F16" i="8"/>
  <c r="X16" i="8" s="1"/>
  <c r="AB15" i="8" s="1"/>
  <c r="E16" i="8"/>
  <c r="D16" i="8"/>
  <c r="C16" i="8"/>
  <c r="B16" i="8"/>
  <c r="AA15" i="8"/>
  <c r="Y15" i="8"/>
  <c r="AC18" i="8" s="1"/>
  <c r="X15" i="8"/>
  <c r="AB18" i="8" s="1"/>
  <c r="W15" i="8"/>
  <c r="AA18" i="8" s="1"/>
  <c r="J15" i="8"/>
  <c r="I15" i="8"/>
  <c r="H15" i="8"/>
  <c r="G15" i="8"/>
  <c r="F15" i="8"/>
  <c r="E15" i="8"/>
  <c r="D15" i="8"/>
  <c r="C15" i="8"/>
  <c r="B15" i="8"/>
  <c r="Y14" i="8"/>
  <c r="J14" i="8"/>
  <c r="I14" i="8"/>
  <c r="H14" i="8"/>
  <c r="G14" i="8"/>
  <c r="F14" i="8"/>
  <c r="E14" i="8"/>
  <c r="X14" i="8" s="1"/>
  <c r="AB24" i="8" s="1"/>
  <c r="D14" i="8"/>
  <c r="C14" i="8"/>
  <c r="W14" i="8"/>
  <c r="AA24" i="8" s="1"/>
</calcChain>
</file>

<file path=xl/sharedStrings.xml><?xml version="1.0" encoding="utf-8"?>
<sst xmlns="http://schemas.openxmlformats.org/spreadsheetml/2006/main" count="1074" uniqueCount="199">
  <si>
    <t>ACV</t>
  </si>
  <si>
    <t>AMN</t>
  </si>
  <si>
    <t>PRT</t>
  </si>
  <si>
    <t>FMP</t>
  </si>
  <si>
    <t>FLR</t>
  </si>
  <si>
    <t>GMC</t>
  </si>
  <si>
    <t>LNT</t>
  </si>
  <si>
    <t>LDC</t>
  </si>
  <si>
    <t>NCG</t>
  </si>
  <si>
    <t>NCD</t>
  </si>
  <si>
    <t>SNX</t>
  </si>
  <si>
    <t>VRD</t>
  </si>
  <si>
    <t>VLX</t>
  </si>
  <si>
    <t>Keratinocytes</t>
  </si>
  <si>
    <t>Fibroblasts</t>
  </si>
  <si>
    <t>Blank cells represent biological replicates where a multiple linear regression curve could not be calculated. This occurred in drugs without consistent dose-reponses (VRD, NCD, and FMP)</t>
  </si>
  <si>
    <t xml:space="preserve">Each data point represents a unique biological replicate. The data is a calculated IC50. IC50 was calculated by using a GFP expressing virus to measure drug efficacy through loss of GFP. GFP fluoresence was measured at a single time at 10 different doses of each drug, and normalized to controls (untreated infected was max GFP and set to 100, untreated uninfected was min GFP and set to 0). A multiple linear regression with no constraint on slope or top/bottom was used to calculate the IC50 for each biological replicate individually, and is the data seen here. There are nine data points per cell type per drug (minus blank cells, explained above) due to the three biological replciates per donor with 3 total donors used. </t>
  </si>
  <si>
    <t>The ACV values from donor 3, 4, and 5 were used here as those were the donors used to test other drugs. These values originated from the dataset in Figure 4</t>
  </si>
  <si>
    <t>Values from Figure 5 'Keratinocytes' and 'Fibroblasts' were averaged per donor. Each data point is the average of 3 biological replicates. This was done to align with the three biological replicates from the 3D models so each bar had the same number of data points</t>
  </si>
  <si>
    <t>v1</t>
  </si>
  <si>
    <t>v2</t>
  </si>
  <si>
    <t>v3</t>
  </si>
  <si>
    <t>v4</t>
  </si>
  <si>
    <t>v5</t>
  </si>
  <si>
    <t>v6</t>
  </si>
  <si>
    <t>v7</t>
  </si>
  <si>
    <t>v8</t>
  </si>
  <si>
    <t>v9</t>
  </si>
  <si>
    <t>g1</t>
  </si>
  <si>
    <t>g2</t>
  </si>
  <si>
    <t>g3</t>
  </si>
  <si>
    <t>g4</t>
  </si>
  <si>
    <t>g5</t>
  </si>
  <si>
    <t>g6</t>
  </si>
  <si>
    <t>g7</t>
  </si>
  <si>
    <t>g8</t>
  </si>
  <si>
    <t>g9</t>
  </si>
  <si>
    <t>p1</t>
  </si>
  <si>
    <t>p2</t>
  </si>
  <si>
    <t>p3</t>
  </si>
  <si>
    <t>p4</t>
  </si>
  <si>
    <t>p5</t>
  </si>
  <si>
    <t>p6</t>
  </si>
  <si>
    <t>p7</t>
  </si>
  <si>
    <t>p8</t>
  </si>
  <si>
    <t>p9</t>
  </si>
  <si>
    <t>a1</t>
  </si>
  <si>
    <t>a2</t>
  </si>
  <si>
    <t>a3</t>
  </si>
  <si>
    <t>a4</t>
  </si>
  <si>
    <t>a5</t>
  </si>
  <si>
    <t>a6</t>
  </si>
  <si>
    <t>a7</t>
  </si>
  <si>
    <t>a8</t>
  </si>
  <si>
    <t>a9</t>
  </si>
  <si>
    <t>f1</t>
  </si>
  <si>
    <t>f2</t>
  </si>
  <si>
    <t>f3</t>
  </si>
  <si>
    <t>f4</t>
  </si>
  <si>
    <t>f5</t>
  </si>
  <si>
    <t>f6</t>
  </si>
  <si>
    <t>f7</t>
  </si>
  <si>
    <t>f8</t>
  </si>
  <si>
    <t>f9</t>
  </si>
  <si>
    <t>s1</t>
  </si>
  <si>
    <t>s2</t>
  </si>
  <si>
    <t>s3</t>
  </si>
  <si>
    <t>s4</t>
  </si>
  <si>
    <t>s5</t>
  </si>
  <si>
    <t>s6</t>
  </si>
  <si>
    <t>s7</t>
  </si>
  <si>
    <t>s8</t>
  </si>
  <si>
    <t>s9</t>
  </si>
  <si>
    <t>l1</t>
  </si>
  <si>
    <t>l2</t>
  </si>
  <si>
    <t>l3</t>
  </si>
  <si>
    <t>l4</t>
  </si>
  <si>
    <t>l5</t>
  </si>
  <si>
    <t>l6</t>
  </si>
  <si>
    <t>l7</t>
  </si>
  <si>
    <t>l8</t>
  </si>
  <si>
    <t>l9</t>
  </si>
  <si>
    <t>n1</t>
  </si>
  <si>
    <t>n2</t>
  </si>
  <si>
    <t>n3</t>
  </si>
  <si>
    <t>n4</t>
  </si>
  <si>
    <t>n5</t>
  </si>
  <si>
    <t>n6</t>
  </si>
  <si>
    <t>n7</t>
  </si>
  <si>
    <t>n8</t>
  </si>
  <si>
    <t>n9</t>
  </si>
  <si>
    <t>Bottom</t>
  </si>
  <si>
    <t>Unstable</t>
  </si>
  <si>
    <t>Top</t>
  </si>
  <si>
    <t>IC50</t>
  </si>
  <si>
    <t>HillSlope</t>
  </si>
  <si>
    <t>Equation</t>
  </si>
  <si>
    <t>Y=Bottom + (Top-Bottom)/(1+(IC50/X)^HillSlope)</t>
  </si>
  <si>
    <t>X = Concentration</t>
  </si>
  <si>
    <t>Y = percent inhibition</t>
  </si>
  <si>
    <t>Inhib at 10uM</t>
  </si>
  <si>
    <t>All biological replciates, Keratinocytes</t>
  </si>
  <si>
    <t>Average per donor</t>
  </si>
  <si>
    <t>Reordered</t>
  </si>
  <si>
    <t>NCGC</t>
  </si>
  <si>
    <t>All biological replciates, Fibroblasts</t>
  </si>
  <si>
    <t>10uM was the max dose used in 3D models, but the 2D models did not use specifically a 10uM dose. To make sure comparisons were fair, we wanted to show efficacy in all models at 10uM. The formula to calculate efficacy at a given dose is Y (efficacy) = Bottom + (Top - Bottom)/(1+(IC50 / X (Dose)) ^ HillSlope). This formula was used to calculate the efficacy at 10uM for each biological replicate (Figure 5 data), then was averaged for each donor as above. See '10uM efficacy' sheet</t>
  </si>
  <si>
    <t>Fig 5B</t>
  </si>
  <si>
    <t>Fig 5C</t>
  </si>
  <si>
    <t>NGC</t>
  </si>
  <si>
    <t>Vendor Submerged</t>
  </si>
  <si>
    <t>Vendor ALI</t>
  </si>
  <si>
    <t>Fig 6A</t>
  </si>
  <si>
    <t>Fig 6B</t>
  </si>
  <si>
    <t>All biological replciates, Keratinocytes, reordered</t>
  </si>
  <si>
    <t>All biological replciates, Fibroblasts, reordered</t>
  </si>
  <si>
    <t>Donor 1</t>
  </si>
  <si>
    <t>Donor 2</t>
  </si>
  <si>
    <t>Donor 3</t>
  </si>
  <si>
    <t>Donor 4</t>
  </si>
  <si>
    <t>Donor 5</t>
  </si>
  <si>
    <t>Donor 6</t>
  </si>
  <si>
    <t>Vero</t>
  </si>
  <si>
    <t>Cell line</t>
  </si>
  <si>
    <t xml:space="preserve">Each data point represents a unique biological replicate. The data is a calculated IC50. IC50 was calculated by using a GFP expressing virus to measure drug efficacy through loss of GFP. GFP fluoresence was measured at a single time at 10 different doses of acyclovir, and normalized to controls (untreated infected was max GFP and set to 100, untreated uninfected was min GFP and set to 0). A multiple linear regression with no constraint on slope or top/bottom was used to calculate the IC50 for each biological replicate individually, and is the data seen here. There are nine data points per cell type per drug (minus blank cells, explained above) due to the three biological replciates per donor with 3 total donors used. </t>
  </si>
  <si>
    <t>Blank cells represent biological replicates where a multiple linear regression curve could not be calculated or where the calculated IC50 returned a positive value, which was then considered an outlier due to irregular dose response. Data provided as log IC50 (molar)</t>
  </si>
  <si>
    <t>SFig 10B</t>
  </si>
  <si>
    <t>SFig 11B</t>
  </si>
  <si>
    <t>36HPI</t>
  </si>
  <si>
    <t>48HPI</t>
  </si>
  <si>
    <r>
      <rPr>
        <b/>
        <sz val="11"/>
        <color theme="1"/>
        <rFont val="Calibri"/>
        <family val="2"/>
        <scheme val="minor"/>
      </rPr>
      <t>We want to compare the potency of acyclovir in keratinocytes to the potency of acyclovir in fibroblasts and vero cells</t>
    </r>
    <r>
      <rPr>
        <sz val="11"/>
        <color theme="1"/>
        <rFont val="Calibri"/>
        <family val="2"/>
        <scheme val="minor"/>
      </rPr>
      <t xml:space="preserve">. Right now </t>
    </r>
    <r>
      <rPr>
        <u/>
        <sz val="11"/>
        <color theme="1"/>
        <rFont val="Calibri"/>
        <family val="2"/>
        <scheme val="minor"/>
      </rPr>
      <t>we have done a series of T-tests</t>
    </r>
    <r>
      <rPr>
        <sz val="11"/>
        <color theme="1"/>
        <rFont val="Calibri"/>
        <family val="2"/>
        <scheme val="minor"/>
      </rPr>
      <t xml:space="preserve"> to compare keratincoytes vs Vero, keratincoytes vs fibroblasts, and fibroblasts vs Vero. </t>
    </r>
    <r>
      <rPr>
        <u/>
        <sz val="11"/>
        <color theme="1"/>
        <rFont val="Calibri"/>
        <family val="2"/>
        <scheme val="minor"/>
      </rPr>
      <t>We applied Welch's T test</t>
    </r>
    <r>
      <rPr>
        <sz val="11"/>
        <color theme="1"/>
        <rFont val="Calibri"/>
        <family val="2"/>
        <scheme val="minor"/>
      </rPr>
      <t xml:space="preserve"> as the sample size is not the same between samples, and it appears keratinocytes have more variation between samples than Vero or fibroblasts.</t>
    </r>
  </si>
  <si>
    <r>
      <rPr>
        <b/>
        <sz val="11"/>
        <color theme="1"/>
        <rFont val="Calibri"/>
        <family val="2"/>
        <scheme val="minor"/>
      </rPr>
      <t xml:space="preserve">We want to compare the potency of each drug in each of the four models. </t>
    </r>
    <r>
      <rPr>
        <sz val="11"/>
        <color theme="1"/>
        <rFont val="Calibri"/>
        <family val="2"/>
        <scheme val="minor"/>
      </rPr>
      <t xml:space="preserve">Here we were less focused on the individual drugs and more broadly the variations between models. Our central argument in the paper is that current models aren't sufficient, and that is an underlying reason for why many drugs fail to reach the clinic. This figure is aimed at showing that model choice can impact candidate drug potency and efficacy. </t>
    </r>
    <r>
      <rPr>
        <u/>
        <sz val="11"/>
        <color theme="1"/>
        <rFont val="Calibri"/>
        <family val="2"/>
        <scheme val="minor"/>
      </rPr>
      <t>We currently use an ordinary 2-way ANOVA</t>
    </r>
    <r>
      <rPr>
        <sz val="11"/>
        <color theme="1"/>
        <rFont val="Calibri"/>
        <family val="2"/>
        <scheme val="minor"/>
      </rPr>
      <t xml:space="preserve">, using the model types as one factor and the specific candidate drugs as another. </t>
    </r>
    <r>
      <rPr>
        <u/>
        <sz val="11"/>
        <color theme="1"/>
        <rFont val="Calibri"/>
        <family val="2"/>
        <scheme val="minor"/>
      </rPr>
      <t>The P-value we are reporting is for the interaction as a source of variation</t>
    </r>
    <r>
      <rPr>
        <sz val="11"/>
        <color theme="1"/>
        <rFont val="Calibri"/>
        <family val="2"/>
        <scheme val="minor"/>
      </rPr>
      <t xml:space="preserve">, with our understanding being this equates to 'the variation between models on a given drug', not the variation between drugs or between models alone. </t>
    </r>
    <r>
      <rPr>
        <u/>
        <sz val="11"/>
        <color theme="1"/>
        <rFont val="Calibri"/>
        <family val="2"/>
        <scheme val="minor"/>
      </rPr>
      <t>We also used multiple comparisons to identify which drugs and models are significantly different</t>
    </r>
    <r>
      <rPr>
        <sz val="11"/>
        <color theme="1"/>
        <rFont val="Calibri"/>
        <family val="2"/>
        <scheme val="minor"/>
      </rPr>
      <t xml:space="preserve">. </t>
    </r>
  </si>
  <si>
    <r>
      <rPr>
        <b/>
        <sz val="11"/>
        <color theme="1"/>
        <rFont val="Calibri"/>
        <family val="2"/>
        <scheme val="minor"/>
      </rPr>
      <t>We want to compare the potency of each drug in keratinocytes versus fibroblasts</t>
    </r>
    <r>
      <rPr>
        <sz val="11"/>
        <color theme="1"/>
        <rFont val="Calibri"/>
        <family val="2"/>
        <scheme val="minor"/>
      </rPr>
      <t xml:space="preserve">. This figure aims to identify if different candidate drugs operate differently in specific cell types. Because there are two 'populations', keratinocytes vs fibroblasts, we did </t>
    </r>
    <r>
      <rPr>
        <u/>
        <sz val="11"/>
        <color theme="1"/>
        <rFont val="Calibri"/>
        <family val="2"/>
        <scheme val="minor"/>
      </rPr>
      <t>multiple unpaired T-tests with welch's correction</t>
    </r>
    <r>
      <rPr>
        <sz val="11"/>
        <color theme="1"/>
        <rFont val="Calibri"/>
        <family val="2"/>
        <scheme val="minor"/>
      </rPr>
      <t>. We again selected Welch's correction due to the potentially different variances between keratinocytes and fibroblasts</t>
    </r>
  </si>
  <si>
    <r>
      <rPr>
        <b/>
        <sz val="11"/>
        <color theme="1"/>
        <rFont val="Calibri"/>
        <family val="2"/>
        <scheme val="minor"/>
      </rPr>
      <t xml:space="preserve">We want to compare three timepoints, 20 hours post infection (HPI), 36HPI, and 48HPI, to identify if the potency of acylcovir varies between cell type at all three times. </t>
    </r>
    <r>
      <rPr>
        <sz val="11"/>
        <color theme="1"/>
        <rFont val="Calibri"/>
        <family val="2"/>
        <scheme val="minor"/>
      </rPr>
      <t xml:space="preserve">We selected 20HPI, 36HPI, and 48HPI as the peak of virus-enduced GFP expression in keratinocytes, vero cells, and fibroblasts respectively. Caluclating IC50 is most accurate at the peak of response, so we we compared each cell type at their respective peaks in Figure 4. However, because they are different times, we wanted to include a comparison in the supplemental figures to show our finding in Figure 4 wasnt due to the time differences. We are comparing the IC50 of acylcovir between keratinocytes, vero, and fibroblasts at each of the used peak times. </t>
    </r>
    <r>
      <rPr>
        <u/>
        <sz val="11"/>
        <color theme="1"/>
        <rFont val="Calibri"/>
        <family val="2"/>
        <scheme val="minor"/>
      </rPr>
      <t>We again selected to use the T test with Welch's correction</t>
    </r>
    <r>
      <rPr>
        <sz val="11"/>
        <color theme="1"/>
        <rFont val="Calibri"/>
        <family val="2"/>
        <scheme val="minor"/>
      </rPr>
      <t xml:space="preserve"> due to the variable sample size and unclear differences in variance between cell types. </t>
    </r>
  </si>
  <si>
    <r>
      <rPr>
        <b/>
        <sz val="11"/>
        <color theme="1"/>
        <rFont val="Calibri"/>
        <family val="2"/>
        <scheme val="minor"/>
      </rPr>
      <t>We want to compare the potency of each drug in each of the three donors</t>
    </r>
    <r>
      <rPr>
        <sz val="11"/>
        <color theme="1"/>
        <rFont val="Calibri"/>
        <family val="2"/>
        <scheme val="minor"/>
      </rPr>
      <t xml:space="preserve">. Here we were less focused on the individual drugs and more broadly the variations between donors. We wanted to determine if there were any donor-specific differences seen. We currently use an ordinary 2-way ANOVA, using the donor as one factor and the specific candidate drugs as another. The P-value we are reporting is for the interaction as a source of variation, with our understanding being this equates to 'the variation between donors on a given drug', not the variation between drugs or between donors alone. </t>
    </r>
  </si>
  <si>
    <t>Fig 4G</t>
  </si>
  <si>
    <t>Sfig 7B</t>
  </si>
  <si>
    <t>SFig 10A</t>
  </si>
  <si>
    <t>SFig 11A</t>
  </si>
  <si>
    <t>figure 1D</t>
  </si>
  <si>
    <t>24 hpi</t>
  </si>
  <si>
    <t>48 hpi</t>
  </si>
  <si>
    <t>0.1 MOI</t>
  </si>
  <si>
    <t>1.0 MOI</t>
  </si>
  <si>
    <t>10 MOI</t>
  </si>
  <si>
    <t>72 hpi</t>
  </si>
  <si>
    <t>HSV-1</t>
  </si>
  <si>
    <t>fibroblast</t>
  </si>
  <si>
    <t>0.0 MOI</t>
  </si>
  <si>
    <t>figure 2C</t>
  </si>
  <si>
    <t>submerged</t>
  </si>
  <si>
    <t>ALI</t>
  </si>
  <si>
    <t>SD</t>
  </si>
  <si>
    <t>median</t>
  </si>
  <si>
    <t>Comparison of effects of HSV infection at different MOI (multiplicity of infection) and timepoints. Each data point represents a unique biological replicate (6 per MOI). The data is the maxiumum flourescence of each replicate in green (HSV-1 infection) or red-orange (fibrobloast-helthy cells). Control (0 MOI): not infected.</t>
  </si>
  <si>
    <r>
      <rPr>
        <b/>
        <sz val="11"/>
        <color theme="1"/>
        <rFont val="Calibri"/>
        <family val="2"/>
        <scheme val="minor"/>
      </rPr>
      <t>Goal: compare the flourescence of the HSV-1 infection (green) and healthy fibroblasts (orange) at different MOI and time points to the control (no infection-0 MOI) to detmermine the best protocol with a strong difference between HSV infection and control and low variation between fibroblasts in control and infection</t>
    </r>
    <r>
      <rPr>
        <sz val="11"/>
        <color theme="1"/>
        <rFont val="Calibri"/>
        <family val="2"/>
        <scheme val="minor"/>
      </rPr>
      <t xml:space="preserve">. Right now </t>
    </r>
    <r>
      <rPr>
        <u/>
        <sz val="11"/>
        <color theme="1"/>
        <rFont val="Calibri"/>
        <family val="2"/>
        <scheme val="minor"/>
      </rPr>
      <t>we have done an ordinary one-way ANOVA</t>
    </r>
    <r>
      <rPr>
        <sz val="11"/>
        <color theme="1"/>
        <rFont val="Calibri"/>
        <family val="2"/>
        <scheme val="minor"/>
      </rPr>
      <t xml:space="preserve"> to compare control vs 0.1 MOI, control vs 1.0 MOI, and control vs 10 MOI at 24, 48, and 72 HPI for the green and orange signal.</t>
    </r>
  </si>
  <si>
    <t>We tested drugs in 16 different plate combinations in 2 infection methods (submerged and ALI) in duplicate (n1 and n2). Each plate has 6 biological repeats of the negative control wells (HSV-1 + DMSO). Each data point represents the median  of the maxiumum flourescence in green (HSV-1) and orange (fibroblasts) for those 6 replicates for each plate.</t>
  </si>
  <si>
    <r>
      <rPr>
        <b/>
        <sz val="11"/>
        <color theme="1"/>
        <rFont val="Calibri"/>
        <family val="2"/>
        <scheme val="minor"/>
      </rPr>
      <t>Goal: compare the flourescence of the HSV-1 infection (green) and healthy fibroblasts (orange) for each plate replicate to determine if the controls are repeatable in each plate for the submerged and ALI infection method</t>
    </r>
    <r>
      <rPr>
        <sz val="11"/>
        <color theme="1"/>
        <rFont val="Calibri"/>
        <family val="2"/>
        <scheme val="minor"/>
      </rPr>
      <t xml:space="preserve">. Right now </t>
    </r>
    <r>
      <rPr>
        <u/>
        <sz val="11"/>
        <color theme="1"/>
        <rFont val="Calibri"/>
        <family val="2"/>
        <scheme val="minor"/>
      </rPr>
      <t>we have done a Welch's t-test</t>
    </r>
    <r>
      <rPr>
        <sz val="11"/>
        <color theme="1"/>
        <rFont val="Calibri"/>
        <family val="2"/>
        <scheme val="minor"/>
      </rPr>
      <t xml:space="preserve"> to compare each plate repeat set: n1 vs n2 (submerged-green), n1 vs n2 (submerged-orange), n1 vs n2 (ALI-green), n1 vs n2 (ALI-orange).</t>
    </r>
  </si>
  <si>
    <t>plate</t>
  </si>
  <si>
    <t>Switch back to Welch's T test</t>
  </si>
  <si>
    <t>Wilcoxon test instead of Welch's T test</t>
  </si>
  <si>
    <t>two sample as not paired</t>
  </si>
  <si>
    <t>This data is the same principle as Figure 4; in Figure 4 we compared different cells at their peak response, this figure is comparing cell types at the same time post infection</t>
  </si>
  <si>
    <t>20HPI</t>
  </si>
  <si>
    <t>Fig 7B and C</t>
  </si>
  <si>
    <r>
      <rPr>
        <b/>
        <sz val="11"/>
        <color theme="1"/>
        <rFont val="Calibri"/>
        <family val="2"/>
        <scheme val="minor"/>
      </rPr>
      <t xml:space="preserve">We want to compare the potency of each drug in each of the two models. </t>
    </r>
    <r>
      <rPr>
        <sz val="11"/>
        <color theme="1"/>
        <rFont val="Calibri"/>
        <family val="2"/>
        <scheme val="minor"/>
      </rPr>
      <t xml:space="preserve">Our main goal in this figure is to determine if there is a difference between 3D models made of commercial cells (neonatal source) versus our adult donors. Unfortunately, at this time there is only a single replciate for the adult donor 3D model so statistics may not be possible. However, we would consider using </t>
    </r>
    <r>
      <rPr>
        <u/>
        <sz val="11"/>
        <color theme="1"/>
        <rFont val="Calibri"/>
        <family val="2"/>
        <scheme val="minor"/>
      </rPr>
      <t>an ordinary 2-way ANOVA</t>
    </r>
    <r>
      <rPr>
        <sz val="11"/>
        <color theme="1"/>
        <rFont val="Calibri"/>
        <family val="2"/>
        <scheme val="minor"/>
      </rPr>
      <t xml:space="preserve"> using the cell source as one factor and the specific candidate drugs as another. The </t>
    </r>
    <r>
      <rPr>
        <u/>
        <sz val="11"/>
        <color theme="1"/>
        <rFont val="Calibri"/>
        <family val="2"/>
        <scheme val="minor"/>
      </rPr>
      <t>P-value we would report is for the interaction as a source of variation</t>
    </r>
    <r>
      <rPr>
        <sz val="11"/>
        <color theme="1"/>
        <rFont val="Calibri"/>
        <family val="2"/>
        <scheme val="minor"/>
      </rPr>
      <t xml:space="preserve">, same as in Fig 6. </t>
    </r>
  </si>
  <si>
    <t>Max Inhibition (10uM)</t>
  </si>
  <si>
    <t>x = IC50 / (((top - y)/(y - bottom))^(1/slope)))</t>
  </si>
  <si>
    <t>abs Slope</t>
  </si>
  <si>
    <t>Kera</t>
  </si>
  <si>
    <t>Fibro</t>
  </si>
  <si>
    <t>Dose Response</t>
  </si>
  <si>
    <t>No ACV</t>
  </si>
  <si>
    <t>Reverse to make</t>
  </si>
  <si>
    <t>positive for calc</t>
  </si>
  <si>
    <t>(top = bottom)</t>
  </si>
  <si>
    <t>Start Fibroblasts</t>
  </si>
  <si>
    <t>Calculation</t>
  </si>
  <si>
    <t>Grouped</t>
  </si>
  <si>
    <t>Remove errors</t>
  </si>
  <si>
    <t>Remove &lt;0.001</t>
  </si>
  <si>
    <t>Remove FMP (F)</t>
  </si>
  <si>
    <t>Remove VRD (F)</t>
  </si>
  <si>
    <t>Prism averaged</t>
  </si>
  <si>
    <t>bottom x (-1)</t>
  </si>
  <si>
    <t>top x (-1)</t>
  </si>
  <si>
    <t>Remove &gt;20</t>
  </si>
  <si>
    <t>K -ACV</t>
  </si>
  <si>
    <t>F - ACV</t>
  </si>
  <si>
    <t>IC80</t>
  </si>
  <si>
    <t>Blank cells represent biological replicates where a multiple linear regression curve could not be calculated. This largely occurred in drugs without consistent dose-reponses (VRD, NCD, and FMP)</t>
  </si>
  <si>
    <t>Remove &gt;200</t>
  </si>
  <si>
    <t>Submerged</t>
  </si>
  <si>
    <t>48 HPI</t>
  </si>
  <si>
    <t>Fibroblast</t>
  </si>
  <si>
    <t>Keratinocyte</t>
  </si>
  <si>
    <t>d3</t>
  </si>
  <si>
    <t>d4</t>
  </si>
  <si>
    <t>d5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</si>
</sst>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000"/>
  </numFmts>
  <fonts count="8" x14ac:knownFonts="1">
    <font>
      <sz val="11"/>
      <color theme="1"/>
      <name val="Calibri"/>
      <family val="2"/>
      <scheme val="minor"/>
    </font>
    <font>
      <b/>
      <sz val="11"/>
      <color theme="1"/>
      <name val="Calibri"/>
      <family val="2"/>
      <scheme val="minor"/>
    </font>
    <font>
      <sz val="10"/>
      <name val="Arial"/>
    </font>
    <font>
      <sz val="8"/>
      <name val="Calibri"/>
      <family val="2"/>
      <scheme val="minor"/>
    </font>
    <font>
      <u/>
      <sz val="11"/>
      <color theme="1"/>
      <name val="Calibri"/>
      <family val="2"/>
      <scheme val="minor"/>
    </font>
    <font>
      <b/>
      <sz val="10"/>
      <name val="Arial"/>
      <family val="2"/>
    </font>
    <font>
      <sz val="10"/>
      <name val="Arial"/>
      <family val="2"/>
    </font>
    <font>
      <b/>
      <sz val="10"/>
      <color rgb="FFC00000"/>
      <name val="Arial"/>
      <family val="2"/>
    </font>
  </fonts>
  <fills count="13">
    <fill>
      <patternFill patternType="none"/>
    </fill>
    <fill>
      <patternFill patternType="gray125"/>
    </fill>
    <fill>
      <patternFill patternType="solid">
        <fgColor theme="9" tint="0.79998168889431442"/>
        <bgColor indexed="64"/>
      </patternFill>
    </fill>
    <fill>
      <patternFill patternType="solid">
        <fgColor theme="5" tint="0.79998168889431442"/>
        <bgColor indexed="64"/>
      </patternFill>
    </fill>
    <fill>
      <patternFill patternType="solid">
        <fgColor theme="9" tint="0.59999389629810485"/>
        <bgColor indexed="64"/>
      </patternFill>
    </fill>
    <fill>
      <patternFill patternType="solid">
        <fgColor theme="9" tint="0.39997558519241921"/>
        <bgColor indexed="64"/>
      </patternFill>
    </fill>
    <fill>
      <patternFill patternType="solid">
        <fgColor theme="5" tint="0.59999389629810485"/>
        <bgColor indexed="64"/>
      </patternFill>
    </fill>
    <fill>
      <patternFill patternType="solid">
        <fgColor theme="5" tint="0.39997558519241921"/>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7"/>
        <bgColor indexed="64"/>
      </patternFill>
    </fill>
    <fill>
      <patternFill patternType="solid">
        <fgColor theme="7" tint="0.59999389629810485"/>
        <bgColor indexed="64"/>
      </patternFill>
    </fill>
    <fill>
      <patternFill patternType="solid">
        <fgColor rgb="FF92D050"/>
        <bgColor indexed="64"/>
      </patternFill>
    </fill>
  </fills>
  <borders count="56">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rgb="FFC00000"/>
      </left>
      <right style="medium">
        <color rgb="FFC00000"/>
      </right>
      <top style="medium">
        <color rgb="FFC00000"/>
      </top>
      <bottom/>
      <diagonal/>
    </border>
    <border>
      <left style="medium">
        <color rgb="FFC00000"/>
      </left>
      <right style="medium">
        <color rgb="FFC00000"/>
      </right>
      <top/>
      <bottom/>
      <diagonal/>
    </border>
    <border>
      <left style="medium">
        <color rgb="FFC00000"/>
      </left>
      <right style="medium">
        <color rgb="FFC00000"/>
      </right>
      <top/>
      <bottom style="medium">
        <color rgb="FFC00000"/>
      </bottom>
      <diagonal/>
    </border>
    <border>
      <left style="medium">
        <color rgb="FFC00000"/>
      </left>
      <right/>
      <top/>
      <bottom/>
      <diagonal/>
    </border>
    <border>
      <left style="medium">
        <color rgb="FFC00000"/>
      </left>
      <right/>
      <top style="medium">
        <color rgb="FFC00000"/>
      </top>
      <bottom/>
      <diagonal/>
    </border>
    <border>
      <left/>
      <right/>
      <top style="medium">
        <color rgb="FFC00000"/>
      </top>
      <bottom/>
      <diagonal/>
    </border>
    <border>
      <left/>
      <right style="medium">
        <color rgb="FFC00000"/>
      </right>
      <top style="medium">
        <color rgb="FFC00000"/>
      </top>
      <bottom/>
      <diagonal/>
    </border>
    <border>
      <left/>
      <right style="medium">
        <color rgb="FFC00000"/>
      </right>
      <top/>
      <bottom/>
      <diagonal/>
    </border>
    <border>
      <left style="medium">
        <color rgb="FFC00000"/>
      </left>
      <right/>
      <top/>
      <bottom style="medium">
        <color rgb="FFC00000"/>
      </bottom>
      <diagonal/>
    </border>
    <border>
      <left/>
      <right/>
      <top/>
      <bottom style="medium">
        <color rgb="FFC00000"/>
      </bottom>
      <diagonal/>
    </border>
    <border>
      <left/>
      <right style="medium">
        <color rgb="FFC00000"/>
      </right>
      <top/>
      <bottom style="medium">
        <color rgb="FFC00000"/>
      </bottom>
      <diagonal/>
    </border>
    <border>
      <left style="thin">
        <color indexed="64"/>
      </left>
      <right style="thin">
        <color indexed="64"/>
      </right>
      <top style="thin">
        <color indexed="64"/>
      </top>
      <bottom style="thin">
        <color indexed="64"/>
      </bottom>
      <diagonal/>
    </border>
    <border>
      <left style="medium">
        <color rgb="FFC00000"/>
      </left>
      <right/>
      <top style="thin">
        <color indexed="64"/>
      </top>
      <bottom style="thin">
        <color indexed="64"/>
      </bottom>
      <diagonal/>
    </border>
    <border>
      <left/>
      <right style="medium">
        <color rgb="FFC00000"/>
      </right>
      <top style="thin">
        <color indexed="64"/>
      </top>
      <bottom style="thin">
        <color indexed="64"/>
      </bottom>
      <diagonal/>
    </border>
    <border>
      <left style="medium">
        <color rgb="FFC00000"/>
      </left>
      <right/>
      <top style="thin">
        <color indexed="64"/>
      </top>
      <bottom style="medium">
        <color rgb="FFC00000"/>
      </bottom>
      <diagonal/>
    </border>
    <border>
      <left/>
      <right/>
      <top style="thin">
        <color indexed="64"/>
      </top>
      <bottom style="medium">
        <color rgb="FFC00000"/>
      </bottom>
      <diagonal/>
    </border>
    <border>
      <left/>
      <right style="medium">
        <color rgb="FFC00000"/>
      </right>
      <top style="thin">
        <color indexed="64"/>
      </top>
      <bottom style="medium">
        <color rgb="FFC00000"/>
      </bottom>
      <diagonal/>
    </border>
    <border>
      <left style="thin">
        <color rgb="FFC00000"/>
      </left>
      <right/>
      <top style="thin">
        <color rgb="FFC00000"/>
      </top>
      <bottom style="thin">
        <color indexed="64"/>
      </bottom>
      <diagonal/>
    </border>
    <border>
      <left/>
      <right/>
      <top style="thin">
        <color rgb="FFC00000"/>
      </top>
      <bottom style="thin">
        <color indexed="64"/>
      </bottom>
      <diagonal/>
    </border>
    <border>
      <left/>
      <right style="thin">
        <color rgb="FFC00000"/>
      </right>
      <top style="thin">
        <color rgb="FFC00000"/>
      </top>
      <bottom style="thin">
        <color indexed="64"/>
      </bottom>
      <diagonal/>
    </border>
    <border>
      <left style="thin">
        <color rgb="FFC00000"/>
      </left>
      <right/>
      <top style="thin">
        <color indexed="64"/>
      </top>
      <bottom style="thin">
        <color indexed="64"/>
      </bottom>
      <diagonal/>
    </border>
    <border>
      <left/>
      <right style="thin">
        <color rgb="FFC00000"/>
      </right>
      <top style="thin">
        <color indexed="64"/>
      </top>
      <bottom style="thin">
        <color indexed="64"/>
      </bottom>
      <diagonal/>
    </border>
    <border>
      <left style="medium">
        <color rgb="FFC00000"/>
      </left>
      <right/>
      <top style="thin">
        <color rgb="FFC00000"/>
      </top>
      <bottom style="thin">
        <color indexed="64"/>
      </bottom>
      <diagonal/>
    </border>
    <border>
      <left/>
      <right style="medium">
        <color rgb="FFC00000"/>
      </right>
      <top style="thin">
        <color rgb="FFC00000"/>
      </top>
      <bottom style="thin">
        <color indexed="64"/>
      </bottom>
      <diagonal/>
    </border>
    <border>
      <left/>
      <right style="thin">
        <color rgb="FFC00000"/>
      </right>
      <top style="thin">
        <color indexed="64"/>
      </top>
      <bottom style="medium">
        <color rgb="FFC00000"/>
      </bottom>
      <diagonal/>
    </border>
    <border>
      <left style="thin">
        <color rgb="FFC00000"/>
      </left>
      <right/>
      <top style="thin">
        <color indexed="64"/>
      </top>
      <bottom style="medium">
        <color rgb="FFC00000"/>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thin">
        <color indexed="64"/>
      </right>
      <top style="medium">
        <color indexed="64"/>
      </top>
      <bottom/>
      <diagonal/>
    </border>
    <border>
      <left style="thin">
        <color indexed="64"/>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190">
    <xf numFmtId="0" fontId="0" fillId="0" borderId="0" xfId="0"/>
    <xf numFmtId="0" fontId="2" fillId="0" borderId="0" xfId="0" applyFont="1"/>
    <xf numFmtId="0" fontId="0" fillId="0" borderId="0" xfId="0" applyAlignment="1">
      <alignment horizontal="center"/>
    </xf>
    <xf numFmtId="0" fontId="0" fillId="0" borderId="2" xfId="0" applyBorder="1" applyAlignment="1">
      <alignment horizontal="center"/>
    </xf>
    <xf numFmtId="0" fontId="0" fillId="0" borderId="9" xfId="0" applyBorder="1"/>
    <xf numFmtId="0" fontId="2" fillId="0" borderId="10" xfId="0" applyFont="1" applyBorder="1"/>
    <xf numFmtId="0" fontId="2" fillId="0" borderId="11" xfId="0" applyFont="1" applyBorder="1"/>
    <xf numFmtId="0" fontId="0" fillId="0" borderId="3" xfId="0" applyBorder="1" applyAlignment="1">
      <alignment horizontal="center"/>
    </xf>
    <xf numFmtId="0" fontId="0" fillId="0" borderId="1" xfId="0" applyBorder="1" applyAlignment="1">
      <alignment horizontal="center"/>
    </xf>
    <xf numFmtId="0" fontId="2" fillId="0" borderId="0" xfId="0" applyFont="1" applyAlignment="1">
      <alignment horizontal="center"/>
    </xf>
    <xf numFmtId="0" fontId="2" fillId="0" borderId="0" xfId="0" applyFont="1" applyAlignment="1">
      <alignment horizontal="left"/>
    </xf>
    <xf numFmtId="0" fontId="2" fillId="0" borderId="9" xfId="0" applyFont="1" applyBorder="1" applyAlignment="1">
      <alignment horizontal="left"/>
    </xf>
    <xf numFmtId="0" fontId="0" fillId="0" borderId="10" xfId="0" applyBorder="1"/>
    <xf numFmtId="0" fontId="0" fillId="0" borderId="11" xfId="0" applyBorder="1"/>
    <xf numFmtId="164" fontId="2" fillId="0" borderId="9" xfId="0" applyNumberFormat="1" applyFont="1" applyBorder="1"/>
    <xf numFmtId="164" fontId="2" fillId="0" borderId="10" xfId="0" applyNumberFormat="1" applyFont="1" applyBorder="1"/>
    <xf numFmtId="164" fontId="2" fillId="0" borderId="11" xfId="0" applyNumberFormat="1" applyFont="1" applyBorder="1"/>
    <xf numFmtId="2" fontId="2" fillId="0" borderId="9" xfId="0" applyNumberFormat="1" applyFont="1" applyBorder="1"/>
    <xf numFmtId="2" fontId="2" fillId="0" borderId="10" xfId="0" applyNumberFormat="1" applyFont="1" applyBorder="1"/>
    <xf numFmtId="2" fontId="2" fillId="0" borderId="11" xfId="0" applyNumberFormat="1" applyFont="1" applyBorder="1"/>
    <xf numFmtId="0" fontId="0" fillId="0" borderId="26" xfId="0" applyBorder="1"/>
    <xf numFmtId="0" fontId="2" fillId="2" borderId="26" xfId="0" applyFont="1" applyFill="1" applyBorder="1"/>
    <xf numFmtId="0" fontId="0" fillId="2" borderId="0" xfId="0" applyFill="1"/>
    <xf numFmtId="0" fontId="0" fillId="3" borderId="0" xfId="0" applyFill="1"/>
    <xf numFmtId="0" fontId="0" fillId="4" borderId="26" xfId="0" applyFill="1" applyBorder="1"/>
    <xf numFmtId="0" fontId="0" fillId="5" borderId="26" xfId="0" applyFill="1" applyBorder="1"/>
    <xf numFmtId="0" fontId="2" fillId="3" borderId="26" xfId="0" applyFont="1" applyFill="1" applyBorder="1"/>
    <xf numFmtId="0" fontId="2" fillId="6" borderId="26" xfId="0" applyFont="1" applyFill="1" applyBorder="1"/>
    <xf numFmtId="0" fontId="2" fillId="7" borderId="26" xfId="0" applyFont="1" applyFill="1" applyBorder="1"/>
    <xf numFmtId="0" fontId="5" fillId="2" borderId="26" xfId="0" applyFont="1" applyFill="1" applyBorder="1" applyAlignment="1">
      <alignment horizontal="center"/>
    </xf>
    <xf numFmtId="0" fontId="5" fillId="4" borderId="26" xfId="0" applyFont="1" applyFill="1" applyBorder="1" applyAlignment="1">
      <alignment horizontal="center"/>
    </xf>
    <xf numFmtId="0" fontId="5" fillId="5" borderId="26" xfId="0" applyFont="1" applyFill="1" applyBorder="1" applyAlignment="1">
      <alignment horizontal="center"/>
    </xf>
    <xf numFmtId="0" fontId="5" fillId="3" borderId="26" xfId="0" applyFont="1" applyFill="1" applyBorder="1" applyAlignment="1">
      <alignment horizontal="center"/>
    </xf>
    <xf numFmtId="0" fontId="5" fillId="6" borderId="26" xfId="0" applyFont="1" applyFill="1" applyBorder="1" applyAlignment="1">
      <alignment horizontal="center"/>
    </xf>
    <xf numFmtId="0" fontId="5" fillId="7" borderId="26" xfId="0" applyFont="1" applyFill="1" applyBorder="1" applyAlignment="1">
      <alignment horizontal="center"/>
    </xf>
    <xf numFmtId="0" fontId="6" fillId="0" borderId="26" xfId="0" applyFont="1" applyBorder="1" applyAlignment="1">
      <alignment horizontal="center"/>
    </xf>
    <xf numFmtId="0" fontId="6" fillId="0" borderId="26" xfId="0" applyFont="1" applyBorder="1"/>
    <xf numFmtId="0" fontId="6" fillId="3" borderId="26" xfId="0" applyFont="1" applyFill="1" applyBorder="1"/>
    <xf numFmtId="0" fontId="6" fillId="6" borderId="26" xfId="0" applyFont="1" applyFill="1" applyBorder="1"/>
    <xf numFmtId="0" fontId="6" fillId="2" borderId="26" xfId="0" applyFont="1" applyFill="1" applyBorder="1"/>
    <xf numFmtId="0" fontId="6" fillId="4" borderId="26" xfId="0" applyFont="1" applyFill="1" applyBorder="1"/>
    <xf numFmtId="0" fontId="1" fillId="0" borderId="0" xfId="0" applyFont="1"/>
    <xf numFmtId="0" fontId="0" fillId="0" borderId="19" xfId="0" applyBorder="1"/>
    <xf numFmtId="0" fontId="0" fillId="0" borderId="20" xfId="0" applyBorder="1"/>
    <xf numFmtId="0" fontId="0" fillId="0" borderId="20" xfId="0" applyBorder="1" applyAlignment="1">
      <alignment horizontal="center"/>
    </xf>
    <xf numFmtId="0" fontId="0" fillId="0" borderId="21" xfId="0" applyBorder="1"/>
    <xf numFmtId="0" fontId="2" fillId="0" borderId="27" xfId="0" applyFont="1" applyBorder="1"/>
    <xf numFmtId="0" fontId="2" fillId="0" borderId="28" xfId="0" applyFont="1" applyBorder="1"/>
    <xf numFmtId="0" fontId="2" fillId="0" borderId="29" xfId="0" applyFont="1" applyBorder="1"/>
    <xf numFmtId="0" fontId="2" fillId="0" borderId="30" xfId="0" applyFont="1" applyBorder="1"/>
    <xf numFmtId="0" fontId="2" fillId="0" borderId="31" xfId="0" applyFont="1" applyBorder="1"/>
    <xf numFmtId="0" fontId="2" fillId="0" borderId="32" xfId="0" applyFont="1" applyBorder="1"/>
    <xf numFmtId="0" fontId="2" fillId="0" borderId="33" xfId="0" applyFont="1" applyBorder="1"/>
    <xf numFmtId="0" fontId="2" fillId="0" borderId="34" xfId="0" applyFont="1" applyBorder="1"/>
    <xf numFmtId="0" fontId="2" fillId="0" borderId="35" xfId="0" applyFont="1" applyBorder="1"/>
    <xf numFmtId="0" fontId="2" fillId="0" borderId="36" xfId="0" applyFont="1" applyBorder="1"/>
    <xf numFmtId="0" fontId="2" fillId="0" borderId="37" xfId="0" applyFont="1" applyBorder="1"/>
    <xf numFmtId="0" fontId="2" fillId="0" borderId="38" xfId="0" applyFont="1" applyBorder="1"/>
    <xf numFmtId="0" fontId="2" fillId="0" borderId="39" xfId="0" applyFont="1" applyBorder="1"/>
    <xf numFmtId="0" fontId="2" fillId="0" borderId="40" xfId="0" applyFont="1" applyBorder="1"/>
    <xf numFmtId="0" fontId="0" fillId="0" borderId="18" xfId="0" applyBorder="1"/>
    <xf numFmtId="0" fontId="0" fillId="0" borderId="0" xfId="0" applyBorder="1"/>
    <xf numFmtId="0" fontId="0" fillId="0" borderId="0" xfId="0" applyBorder="1" applyAlignment="1">
      <alignment horizontal="center"/>
    </xf>
    <xf numFmtId="0" fontId="0" fillId="0" borderId="22" xfId="0" applyBorder="1"/>
    <xf numFmtId="0" fontId="0" fillId="0" borderId="41" xfId="0" applyBorder="1"/>
    <xf numFmtId="0" fontId="0" fillId="0" borderId="42" xfId="0" applyBorder="1"/>
    <xf numFmtId="0" fontId="0" fillId="0" borderId="43" xfId="0" applyBorder="1"/>
    <xf numFmtId="0" fontId="0" fillId="0" borderId="44" xfId="0" applyBorder="1"/>
    <xf numFmtId="0" fontId="0" fillId="0" borderId="45" xfId="0" applyBorder="1"/>
    <xf numFmtId="0" fontId="2" fillId="0" borderId="46" xfId="0" applyFont="1" applyBorder="1"/>
    <xf numFmtId="0" fontId="2" fillId="0" borderId="47" xfId="0" applyFont="1" applyBorder="1"/>
    <xf numFmtId="0" fontId="2" fillId="0" borderId="48" xfId="0" applyFont="1" applyBorder="1"/>
    <xf numFmtId="0" fontId="2" fillId="0" borderId="49" xfId="0" applyFont="1" applyBorder="1"/>
    <xf numFmtId="0" fontId="2" fillId="0" borderId="50" xfId="0" applyFont="1" applyBorder="1"/>
    <xf numFmtId="0" fontId="2" fillId="0" borderId="0" xfId="0" applyFont="1" applyFill="1" applyBorder="1" applyAlignment="1">
      <alignment horizontal="left"/>
    </xf>
    <xf numFmtId="2" fontId="0" fillId="0" borderId="0" xfId="0" applyNumberFormat="1"/>
    <xf numFmtId="2" fontId="2" fillId="0" borderId="0" xfId="0" applyNumberFormat="1" applyFont="1" applyAlignment="1">
      <alignment horizontal="center"/>
    </xf>
    <xf numFmtId="2" fontId="2" fillId="0" borderId="0" xfId="0" applyNumberFormat="1" applyFont="1" applyAlignment="1">
      <alignment horizontal="left"/>
    </xf>
    <xf numFmtId="164" fontId="0" fillId="0" borderId="0" xfId="0" applyNumberFormat="1"/>
    <xf numFmtId="165" fontId="0" fillId="0" borderId="0" xfId="0" applyNumberFormat="1"/>
    <xf numFmtId="2" fontId="0" fillId="0" borderId="9" xfId="0" applyNumberFormat="1" applyBorder="1"/>
    <xf numFmtId="2" fontId="0" fillId="0" borderId="10" xfId="0" applyNumberFormat="1" applyBorder="1"/>
    <xf numFmtId="2" fontId="0" fillId="0" borderId="11" xfId="0" applyNumberFormat="1" applyBorder="1"/>
    <xf numFmtId="0" fontId="2" fillId="0" borderId="0" xfId="0" applyFont="1" applyBorder="1"/>
    <xf numFmtId="2" fontId="2" fillId="0" borderId="1" xfId="0" applyNumberFormat="1" applyFont="1" applyBorder="1" applyAlignment="1">
      <alignment horizontal="center"/>
    </xf>
    <xf numFmtId="2" fontId="2" fillId="0" borderId="2" xfId="0" applyNumberFormat="1" applyFont="1" applyBorder="1" applyAlignment="1">
      <alignment horizontal="center"/>
    </xf>
    <xf numFmtId="2" fontId="2" fillId="0" borderId="3" xfId="0" applyNumberFormat="1" applyFont="1" applyBorder="1" applyAlignment="1">
      <alignment horizontal="center"/>
    </xf>
    <xf numFmtId="2" fontId="2" fillId="0" borderId="4" xfId="0" applyNumberFormat="1" applyFont="1" applyBorder="1"/>
    <xf numFmtId="2" fontId="2" fillId="0" borderId="0" xfId="0" applyNumberFormat="1" applyFont="1" applyBorder="1"/>
    <xf numFmtId="2" fontId="2" fillId="0" borderId="5" xfId="0" applyNumberFormat="1" applyFont="1" applyBorder="1"/>
    <xf numFmtId="2" fontId="2" fillId="0" borderId="6" xfId="0" applyNumberFormat="1" applyFont="1" applyBorder="1"/>
    <xf numFmtId="2" fontId="2" fillId="0" borderId="7" xfId="0" applyNumberFormat="1" applyFont="1" applyBorder="1"/>
    <xf numFmtId="2" fontId="2" fillId="0" borderId="8" xfId="0" applyNumberFormat="1" applyFont="1" applyBorder="1"/>
    <xf numFmtId="2" fontId="7" fillId="0" borderId="1" xfId="0" applyNumberFormat="1" applyFont="1" applyBorder="1" applyAlignment="1">
      <alignment horizontal="center"/>
    </xf>
    <xf numFmtId="2" fontId="7" fillId="0" borderId="4" xfId="0" applyNumberFormat="1" applyFont="1" applyBorder="1"/>
    <xf numFmtId="2" fontId="7" fillId="0" borderId="6" xfId="0" applyNumberFormat="1" applyFont="1" applyBorder="1"/>
    <xf numFmtId="0" fontId="0" fillId="0" borderId="9" xfId="0"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2" fillId="0" borderId="1" xfId="0" applyFont="1" applyBorder="1"/>
    <xf numFmtId="0" fontId="2" fillId="0" borderId="2" xfId="0" applyFont="1" applyBorder="1"/>
    <xf numFmtId="0" fontId="2" fillId="0" borderId="3" xfId="0" applyFont="1" applyBorder="1"/>
    <xf numFmtId="0" fontId="2" fillId="0" borderId="4" xfId="0" applyFont="1" applyBorder="1"/>
    <xf numFmtId="0" fontId="2" fillId="0" borderId="5" xfId="0" applyFont="1" applyBorder="1"/>
    <xf numFmtId="0" fontId="0" fillId="0" borderId="4" xfId="0" applyBorder="1"/>
    <xf numFmtId="0" fontId="0" fillId="0" borderId="5" xfId="0" applyBorder="1"/>
    <xf numFmtId="165" fontId="0" fillId="0" borderId="4" xfId="0" applyNumberFormat="1" applyBorder="1"/>
    <xf numFmtId="165" fontId="0" fillId="0" borderId="0" xfId="0" applyNumberFormat="1" applyBorder="1"/>
    <xf numFmtId="165" fontId="0" fillId="0" borderId="5" xfId="0" applyNumberFormat="1" applyBorder="1"/>
    <xf numFmtId="165" fontId="0" fillId="0" borderId="6" xfId="0" applyNumberFormat="1" applyBorder="1"/>
    <xf numFmtId="165" fontId="0" fillId="0" borderId="7" xfId="0" applyNumberFormat="1" applyBorder="1"/>
    <xf numFmtId="165" fontId="0" fillId="0" borderId="8" xfId="0" applyNumberFormat="1" applyBorder="1"/>
    <xf numFmtId="0" fontId="2" fillId="0" borderId="6" xfId="0" applyFont="1" applyBorder="1"/>
    <xf numFmtId="0" fontId="2" fillId="0" borderId="7" xfId="0" applyFont="1" applyBorder="1"/>
    <xf numFmtId="0" fontId="2" fillId="0" borderId="8" xfId="0" applyFont="1" applyBorder="1"/>
    <xf numFmtId="0" fontId="0" fillId="8" borderId="0" xfId="0" applyFill="1"/>
    <xf numFmtId="0" fontId="0" fillId="9" borderId="0" xfId="0" applyFill="1"/>
    <xf numFmtId="0" fontId="0" fillId="8" borderId="0" xfId="0" applyFill="1" applyBorder="1"/>
    <xf numFmtId="0" fontId="0" fillId="9" borderId="0" xfId="0" applyFill="1" applyBorder="1"/>
    <xf numFmtId="0" fontId="0" fillId="0" borderId="6" xfId="0" applyBorder="1"/>
    <xf numFmtId="0" fontId="0" fillId="0" borderId="7" xfId="0" applyBorder="1"/>
    <xf numFmtId="0" fontId="0" fillId="0" borderId="8" xfId="0" applyBorder="1"/>
    <xf numFmtId="2" fontId="0" fillId="0" borderId="1" xfId="0" applyNumberFormat="1" applyBorder="1" applyAlignment="1">
      <alignment horizontal="right"/>
    </xf>
    <xf numFmtId="2" fontId="0" fillId="0" borderId="2" xfId="0" applyNumberFormat="1" applyBorder="1" applyAlignment="1">
      <alignment horizontal="right"/>
    </xf>
    <xf numFmtId="2" fontId="0" fillId="0" borderId="3" xfId="0" applyNumberFormat="1" applyBorder="1" applyAlignment="1">
      <alignment horizontal="right"/>
    </xf>
    <xf numFmtId="0" fontId="0" fillId="8" borderId="1" xfId="0" applyFill="1" applyBorder="1"/>
    <xf numFmtId="0" fontId="0" fillId="8" borderId="2" xfId="0" applyFill="1" applyBorder="1"/>
    <xf numFmtId="0" fontId="0" fillId="8" borderId="3" xfId="0" applyFill="1" applyBorder="1"/>
    <xf numFmtId="0" fontId="0" fillId="2" borderId="1" xfId="0" applyFill="1" applyBorder="1"/>
    <xf numFmtId="0" fontId="0" fillId="2" borderId="2" xfId="0" applyFill="1" applyBorder="1"/>
    <xf numFmtId="0" fontId="0" fillId="2" borderId="3" xfId="0" applyFill="1" applyBorder="1"/>
    <xf numFmtId="0" fontId="0" fillId="9" borderId="1" xfId="0" applyFill="1" applyBorder="1"/>
    <xf numFmtId="0" fontId="0" fillId="9" borderId="2" xfId="0" applyFill="1" applyBorder="1"/>
    <xf numFmtId="0" fontId="0" fillId="9" borderId="3" xfId="0" applyFill="1" applyBorder="1"/>
    <xf numFmtId="0" fontId="0" fillId="8" borderId="9" xfId="0" applyFill="1" applyBorder="1"/>
    <xf numFmtId="0" fontId="0" fillId="8" borderId="10" xfId="0" applyFill="1" applyBorder="1"/>
    <xf numFmtId="0" fontId="0" fillId="8" borderId="11" xfId="0" applyFill="1" applyBorder="1"/>
    <xf numFmtId="0" fontId="0" fillId="2" borderId="9" xfId="0" applyFill="1" applyBorder="1"/>
    <xf numFmtId="0" fontId="0" fillId="2" borderId="10" xfId="0" applyFill="1" applyBorder="1"/>
    <xf numFmtId="0" fontId="0" fillId="2" borderId="11" xfId="0" applyFill="1" applyBorder="1"/>
    <xf numFmtId="0" fontId="0" fillId="9" borderId="9" xfId="0" applyFill="1" applyBorder="1"/>
    <xf numFmtId="0" fontId="0" fillId="9" borderId="10" xfId="0" applyFill="1" applyBorder="1"/>
    <xf numFmtId="0" fontId="0" fillId="9" borderId="11" xfId="0" applyFill="1" applyBorder="1"/>
    <xf numFmtId="0" fontId="0" fillId="0" borderId="51" xfId="0" applyBorder="1"/>
    <xf numFmtId="0" fontId="0" fillId="0" borderId="52" xfId="0" applyBorder="1"/>
    <xf numFmtId="0" fontId="0" fillId="0" borderId="53" xfId="0" applyBorder="1"/>
    <xf numFmtId="0" fontId="0" fillId="0" borderId="54" xfId="0" applyBorder="1"/>
    <xf numFmtId="0" fontId="0" fillId="0" borderId="55" xfId="0" applyBorder="1"/>
    <xf numFmtId="0" fontId="0" fillId="0" borderId="15" xfId="0" applyBorder="1" applyAlignment="1">
      <alignment horizontal="left" vertical="top" wrapText="1"/>
    </xf>
    <xf numFmtId="0" fontId="0" fillId="0" borderId="16" xfId="0" applyBorder="1" applyAlignment="1">
      <alignment horizontal="left" vertical="top" wrapText="1"/>
    </xf>
    <xf numFmtId="0" fontId="0" fillId="0" borderId="17" xfId="0" applyBorder="1" applyAlignment="1">
      <alignment horizontal="left" vertical="top" wrapText="1"/>
    </xf>
    <xf numFmtId="0" fontId="1" fillId="2" borderId="26" xfId="0" applyFont="1" applyFill="1" applyBorder="1" applyAlignment="1">
      <alignment horizontal="center"/>
    </xf>
    <xf numFmtId="0" fontId="1" fillId="4" borderId="26" xfId="0" applyFont="1" applyFill="1" applyBorder="1" applyAlignment="1">
      <alignment horizontal="center"/>
    </xf>
    <xf numFmtId="0" fontId="1" fillId="5" borderId="26" xfId="0" applyFont="1" applyFill="1" applyBorder="1" applyAlignment="1">
      <alignment horizontal="center"/>
    </xf>
    <xf numFmtId="0" fontId="0" fillId="0" borderId="12" xfId="0" applyBorder="1" applyAlignment="1">
      <alignment horizontal="left" vertical="top" wrapText="1"/>
    </xf>
    <xf numFmtId="0" fontId="0" fillId="0" borderId="13" xfId="0" applyBorder="1" applyAlignment="1">
      <alignment horizontal="left" vertical="top" wrapText="1"/>
    </xf>
    <xf numFmtId="0" fontId="0" fillId="0" borderId="14" xfId="0" applyBorder="1" applyAlignment="1">
      <alignment horizontal="left" vertical="top" wrapText="1"/>
    </xf>
    <xf numFmtId="0" fontId="1" fillId="3" borderId="26" xfId="0" applyFont="1" applyFill="1" applyBorder="1" applyAlignment="1">
      <alignment horizontal="center"/>
    </xf>
    <xf numFmtId="0" fontId="1" fillId="6" borderId="26" xfId="0" applyFont="1" applyFill="1" applyBorder="1" applyAlignment="1">
      <alignment horizontal="center"/>
    </xf>
    <xf numFmtId="0" fontId="1" fillId="7" borderId="26" xfId="0" applyFont="1" applyFill="1" applyBorder="1" applyAlignment="1">
      <alignment horizontal="center"/>
    </xf>
    <xf numFmtId="0" fontId="5" fillId="2" borderId="26" xfId="0" applyFont="1" applyFill="1" applyBorder="1" applyAlignment="1">
      <alignment horizontal="center"/>
    </xf>
    <xf numFmtId="0" fontId="5" fillId="4" borderId="26" xfId="0" applyFont="1" applyFill="1" applyBorder="1" applyAlignment="1">
      <alignment horizontal="center"/>
    </xf>
    <xf numFmtId="0" fontId="5" fillId="3" borderId="26" xfId="0" applyFont="1" applyFill="1" applyBorder="1" applyAlignment="1">
      <alignment horizontal="center"/>
    </xf>
    <xf numFmtId="0" fontId="5" fillId="6" borderId="26" xfId="0" applyFont="1" applyFill="1" applyBorder="1" applyAlignment="1">
      <alignment horizontal="center"/>
    </xf>
    <xf numFmtId="0" fontId="0" fillId="0" borderId="0" xfId="0" applyAlignment="1">
      <alignment horizontal="left" vertical="top" wrapText="1"/>
    </xf>
    <xf numFmtId="0" fontId="0" fillId="0" borderId="19" xfId="0" applyBorder="1" applyAlignment="1">
      <alignment horizontal="left" vertical="top" wrapText="1"/>
    </xf>
    <xf numFmtId="0" fontId="0" fillId="0" borderId="20" xfId="0" applyBorder="1" applyAlignment="1">
      <alignment horizontal="left" vertical="top" wrapText="1"/>
    </xf>
    <xf numFmtId="0" fontId="0" fillId="0" borderId="21" xfId="0" applyBorder="1" applyAlignment="1">
      <alignment horizontal="left" vertical="top" wrapText="1"/>
    </xf>
    <xf numFmtId="0" fontId="0" fillId="0" borderId="18" xfId="0" applyBorder="1" applyAlignment="1">
      <alignment horizontal="left" vertical="top" wrapText="1"/>
    </xf>
    <xf numFmtId="0" fontId="0" fillId="0" borderId="0" xfId="0" applyBorder="1" applyAlignment="1">
      <alignment horizontal="left" vertical="top" wrapText="1"/>
    </xf>
    <xf numFmtId="0" fontId="0" fillId="0" borderId="22" xfId="0" applyBorder="1" applyAlignment="1">
      <alignment horizontal="left" vertical="top" wrapText="1"/>
    </xf>
    <xf numFmtId="0" fontId="0" fillId="0" borderId="23" xfId="0" applyBorder="1" applyAlignment="1">
      <alignment horizontal="left" vertical="top" wrapText="1"/>
    </xf>
    <xf numFmtId="0" fontId="0" fillId="0" borderId="24" xfId="0" applyBorder="1" applyAlignment="1">
      <alignment horizontal="left" vertical="top" wrapText="1"/>
    </xf>
    <xf numFmtId="0" fontId="0" fillId="0" borderId="25" xfId="0" applyBorder="1" applyAlignment="1">
      <alignment horizontal="left" vertical="top" wrapText="1"/>
    </xf>
    <xf numFmtId="0" fontId="0" fillId="0" borderId="1" xfId="0" applyBorder="1" applyAlignment="1">
      <alignment horizontal="left" vertical="top" wrapText="1"/>
    </xf>
    <xf numFmtId="0" fontId="0" fillId="0" borderId="2" xfId="0" applyBorder="1" applyAlignment="1">
      <alignment horizontal="left" vertical="top" wrapText="1"/>
    </xf>
    <xf numFmtId="0" fontId="0" fillId="0" borderId="3" xfId="0" applyBorder="1" applyAlignment="1">
      <alignment horizontal="left" vertical="top" wrapText="1"/>
    </xf>
    <xf numFmtId="0" fontId="0" fillId="0" borderId="4" xfId="0" applyBorder="1" applyAlignment="1">
      <alignment horizontal="left" vertical="top" wrapText="1"/>
    </xf>
    <xf numFmtId="0" fontId="0" fillId="0" borderId="5" xfId="0" applyBorder="1" applyAlignment="1">
      <alignment horizontal="left" vertical="top" wrapText="1"/>
    </xf>
    <xf numFmtId="0" fontId="0" fillId="0" borderId="6" xfId="0" applyBorder="1" applyAlignment="1">
      <alignment horizontal="left" vertical="top" wrapText="1"/>
    </xf>
    <xf numFmtId="0" fontId="0" fillId="0" borderId="7" xfId="0" applyBorder="1" applyAlignment="1">
      <alignment horizontal="left" vertical="top" wrapText="1"/>
    </xf>
    <xf numFmtId="0" fontId="0" fillId="0" borderId="8" xfId="0" applyBorder="1" applyAlignment="1">
      <alignment horizontal="left" vertical="top" wrapText="1"/>
    </xf>
    <xf numFmtId="0" fontId="0" fillId="2" borderId="0" xfId="0" applyFill="1" applyAlignment="1">
      <alignment horizontal="center"/>
    </xf>
    <xf numFmtId="0" fontId="0" fillId="8" borderId="0" xfId="0" applyFill="1" applyAlignment="1">
      <alignment horizontal="center"/>
    </xf>
    <xf numFmtId="0" fontId="0" fillId="0" borderId="0" xfId="0" applyAlignment="1">
      <alignment horizontal="center"/>
    </xf>
    <xf numFmtId="165" fontId="0" fillId="10" borderId="0" xfId="0" applyNumberFormat="1" applyFill="1"/>
    <xf numFmtId="0" fontId="0" fillId="10" borderId="0" xfId="0" applyFill="1"/>
    <xf numFmtId="0" fontId="0" fillId="11" borderId="0" xfId="0" applyFill="1"/>
    <xf numFmtId="165" fontId="0" fillId="11" borderId="0" xfId="0" applyNumberFormat="1" applyFill="1"/>
    <xf numFmtId="0" fontId="0" fillId="12" borderId="0" xfId="0"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tiff"/></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1" Type="http://schemas.openxmlformats.org/officeDocument/2006/relationships/image" Target="../media/image3.tiff"/></Relationships>
</file>

<file path=xl/drawings/_rels/drawing4.xml.rels><?xml version="1.0" encoding="UTF-8" standalone="yes"?>
<Relationships xmlns="http://schemas.openxmlformats.org/package/2006/relationships"><Relationship Id="rId2" Type="http://schemas.openxmlformats.org/officeDocument/2006/relationships/image" Target="../media/image5.tiff"/><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6.tiff"/></Relationships>
</file>

<file path=xl/drawings/_rels/drawing6.xml.rels><?xml version="1.0" encoding="UTF-8" standalone="yes"?>
<Relationships xmlns="http://schemas.openxmlformats.org/package/2006/relationships"><Relationship Id="rId1" Type="http://schemas.openxmlformats.org/officeDocument/2006/relationships/image" Target="../media/image7.tiff"/></Relationships>
</file>

<file path=xl/drawings/_rels/drawing7.xml.rels><?xml version="1.0" encoding="UTF-8" standalone="yes"?>
<Relationships xmlns="http://schemas.openxmlformats.org/package/2006/relationships"><Relationship Id="rId1" Type="http://schemas.openxmlformats.org/officeDocument/2006/relationships/image" Target="../media/image4.png"/></Relationships>
</file>

<file path=xl/drawings/_rels/drawing8.x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20</xdr:row>
      <xdr:rowOff>12700</xdr:rowOff>
    </xdr:from>
    <xdr:to>
      <xdr:col>12</xdr:col>
      <xdr:colOff>579120</xdr:colOff>
      <xdr:row>52</xdr:row>
      <xdr:rowOff>105918</xdr:rowOff>
    </xdr:to>
    <xdr:pic>
      <xdr:nvPicPr>
        <xdr:cNvPr id="3" name="Picture 2">
          <a:extLst>
            <a:ext uri="{FF2B5EF4-FFF2-40B4-BE49-F238E27FC236}">
              <a16:creationId xmlns:a16="http://schemas.microsoft.com/office/drawing/2014/main" id="{2EA363E2-EC02-BD98-7227-C23AF23222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11200" y="3695700"/>
          <a:ext cx="6675120" cy="5992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43</xdr:row>
      <xdr:rowOff>0</xdr:rowOff>
    </xdr:from>
    <xdr:to>
      <xdr:col>7</xdr:col>
      <xdr:colOff>155448</xdr:colOff>
      <xdr:row>66</xdr:row>
      <xdr:rowOff>165862</xdr:rowOff>
    </xdr:to>
    <xdr:pic>
      <xdr:nvPicPr>
        <xdr:cNvPr id="3" name="Picture 2">
          <a:extLst>
            <a:ext uri="{FF2B5EF4-FFF2-40B4-BE49-F238E27FC236}">
              <a16:creationId xmlns:a16="http://schemas.microsoft.com/office/drawing/2014/main" id="{EFA14DCC-449E-C038-EEC3-ED4225D64F0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68350" y="7931150"/>
          <a:ext cx="3203448" cy="44013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28574</xdr:colOff>
      <xdr:row>10</xdr:row>
      <xdr:rowOff>19049</xdr:rowOff>
    </xdr:from>
    <xdr:to>
      <xdr:col>13</xdr:col>
      <xdr:colOff>495299</xdr:colOff>
      <xdr:row>46</xdr:row>
      <xdr:rowOff>64</xdr:rowOff>
    </xdr:to>
    <xdr:pic>
      <xdr:nvPicPr>
        <xdr:cNvPr id="4" name="Picture 3">
          <a:extLst>
            <a:ext uri="{FF2B5EF4-FFF2-40B4-BE49-F238E27FC236}">
              <a16:creationId xmlns:a16="http://schemas.microsoft.com/office/drawing/2014/main" id="{64564C90-3B42-94F5-0407-2CD1F9B6094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47774" y="1924049"/>
          <a:ext cx="7172325" cy="68580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0</xdr:colOff>
      <xdr:row>8</xdr:row>
      <xdr:rowOff>0</xdr:rowOff>
    </xdr:from>
    <xdr:to>
      <xdr:col>22</xdr:col>
      <xdr:colOff>18421</xdr:colOff>
      <xdr:row>14</xdr:row>
      <xdr:rowOff>190333</xdr:rowOff>
    </xdr:to>
    <xdr:pic>
      <xdr:nvPicPr>
        <xdr:cNvPr id="6" name="Picture 5">
          <a:extLst>
            <a:ext uri="{FF2B5EF4-FFF2-40B4-BE49-F238E27FC236}">
              <a16:creationId xmlns:a16="http://schemas.microsoft.com/office/drawing/2014/main" id="{D257F9D4-5EFE-FF80-8F5E-6A7E8D3B27E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801600" y="1114425"/>
          <a:ext cx="5028571" cy="1333333"/>
        </a:xfrm>
        <a:prstGeom prst="rect">
          <a:avLst/>
        </a:prstGeom>
      </xdr:spPr>
    </xdr:pic>
    <xdr:clientData/>
  </xdr:twoCellAnchor>
  <xdr:twoCellAnchor editAs="oneCell">
    <xdr:from>
      <xdr:col>2</xdr:col>
      <xdr:colOff>9525</xdr:colOff>
      <xdr:row>35</xdr:row>
      <xdr:rowOff>19050</xdr:rowOff>
    </xdr:from>
    <xdr:to>
      <xdr:col>12</xdr:col>
      <xdr:colOff>549021</xdr:colOff>
      <xdr:row>66</xdr:row>
      <xdr:rowOff>163449</xdr:rowOff>
    </xdr:to>
    <xdr:pic>
      <xdr:nvPicPr>
        <xdr:cNvPr id="5" name="Picture 4">
          <a:extLst>
            <a:ext uri="{FF2B5EF4-FFF2-40B4-BE49-F238E27FC236}">
              <a16:creationId xmlns:a16="http://schemas.microsoft.com/office/drawing/2014/main" id="{410128F6-04EB-DD0F-F004-1D905D7A1A9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28725" y="6667500"/>
          <a:ext cx="6635496" cy="605942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28575</xdr:colOff>
      <xdr:row>2</xdr:row>
      <xdr:rowOff>0</xdr:rowOff>
    </xdr:from>
    <xdr:to>
      <xdr:col>11</xdr:col>
      <xdr:colOff>540639</xdr:colOff>
      <xdr:row>20</xdr:row>
      <xdr:rowOff>103632</xdr:rowOff>
    </xdr:to>
    <xdr:pic>
      <xdr:nvPicPr>
        <xdr:cNvPr id="2" name="Picture 1">
          <a:extLst>
            <a:ext uri="{FF2B5EF4-FFF2-40B4-BE49-F238E27FC236}">
              <a16:creationId xmlns:a16="http://schemas.microsoft.com/office/drawing/2014/main" id="{CA6CED05-1BAB-4255-9AC6-5BEBED1C729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38175" y="381000"/>
          <a:ext cx="6608064" cy="353263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23812</xdr:colOff>
      <xdr:row>6</xdr:row>
      <xdr:rowOff>178593</xdr:rowOff>
    </xdr:from>
    <xdr:to>
      <xdr:col>24</xdr:col>
      <xdr:colOff>555687</xdr:colOff>
      <xdr:row>33</xdr:row>
      <xdr:rowOff>59530</xdr:rowOff>
    </xdr:to>
    <xdr:pic>
      <xdr:nvPicPr>
        <xdr:cNvPr id="9" name="Picture 8">
          <a:extLst>
            <a:ext uri="{FF2B5EF4-FFF2-40B4-BE49-F238E27FC236}">
              <a16:creationId xmlns:a16="http://schemas.microsoft.com/office/drawing/2014/main" id="{F981BB90-FCEC-1338-2480-1BEE7262012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917656" y="1345406"/>
          <a:ext cx="7211281" cy="504824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12</xdr:col>
      <xdr:colOff>0</xdr:colOff>
      <xdr:row>6</xdr:row>
      <xdr:rowOff>0</xdr:rowOff>
    </xdr:from>
    <xdr:to>
      <xdr:col>13</xdr:col>
      <xdr:colOff>8896</xdr:colOff>
      <xdr:row>12</xdr:row>
      <xdr:rowOff>190333</xdr:rowOff>
    </xdr:to>
    <xdr:pic>
      <xdr:nvPicPr>
        <xdr:cNvPr id="2" name="Picture 1">
          <a:extLst>
            <a:ext uri="{FF2B5EF4-FFF2-40B4-BE49-F238E27FC236}">
              <a16:creationId xmlns:a16="http://schemas.microsoft.com/office/drawing/2014/main" id="{E924EB72-4295-4186-BC1A-17E3A4C257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801600" y="1114425"/>
          <a:ext cx="5028571" cy="133333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12</xdr:col>
      <xdr:colOff>0</xdr:colOff>
      <xdr:row>6</xdr:row>
      <xdr:rowOff>0</xdr:rowOff>
    </xdr:from>
    <xdr:to>
      <xdr:col>12</xdr:col>
      <xdr:colOff>5028571</xdr:colOff>
      <xdr:row>12</xdr:row>
      <xdr:rowOff>190333</xdr:rowOff>
    </xdr:to>
    <xdr:pic>
      <xdr:nvPicPr>
        <xdr:cNvPr id="2" name="Picture 1">
          <a:extLst>
            <a:ext uri="{FF2B5EF4-FFF2-40B4-BE49-F238E27FC236}">
              <a16:creationId xmlns:a16="http://schemas.microsoft.com/office/drawing/2014/main" id="{7D19AF8E-1874-4478-9507-05B1D95A814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801600" y="1114425"/>
          <a:ext cx="5028571" cy="133333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72805-5524-433C-8D91-EFF92F4CC6D7}">
  <dimension ref="A1:P34"/>
  <sheetViews>
    <sheetView zoomScale="110" zoomScaleNormal="110" workbookViewId="0">
      <selection activeCell="P34" sqref="P34"/>
    </sheetView>
  </sheetViews>
  <sheetFormatPr defaultRowHeight="15" x14ac:dyDescent="0.25"/>
  <cols>
    <col min="1" max="1" width="8.85546875" customWidth="1"/>
    <col min="2" max="2" width="1.42578125" customWidth="1"/>
    <col min="16" max="16" width="61.5703125" customWidth="1"/>
  </cols>
  <sheetData>
    <row r="1" spans="1:16" x14ac:dyDescent="0.25">
      <c r="A1" t="s">
        <v>139</v>
      </c>
    </row>
    <row r="3" spans="1:16" x14ac:dyDescent="0.25">
      <c r="A3" s="22" t="s">
        <v>146</v>
      </c>
      <c r="C3" s="151" t="s">
        <v>140</v>
      </c>
      <c r="D3" s="151"/>
      <c r="E3" s="151"/>
      <c r="F3" s="151"/>
      <c r="G3" s="152" t="s">
        <v>141</v>
      </c>
      <c r="H3" s="152"/>
      <c r="I3" s="152"/>
      <c r="J3" s="152"/>
      <c r="K3" s="153" t="s">
        <v>145</v>
      </c>
      <c r="L3" s="153"/>
      <c r="M3" s="153"/>
      <c r="N3" s="153"/>
      <c r="P3" s="154" t="s">
        <v>154</v>
      </c>
    </row>
    <row r="4" spans="1:16" x14ac:dyDescent="0.25">
      <c r="A4" s="23" t="s">
        <v>147</v>
      </c>
      <c r="C4" s="29" t="s">
        <v>148</v>
      </c>
      <c r="D4" s="29" t="s">
        <v>142</v>
      </c>
      <c r="E4" s="29" t="s">
        <v>143</v>
      </c>
      <c r="F4" s="29" t="s">
        <v>144</v>
      </c>
      <c r="G4" s="30" t="s">
        <v>148</v>
      </c>
      <c r="H4" s="30" t="s">
        <v>142</v>
      </c>
      <c r="I4" s="30" t="s">
        <v>143</v>
      </c>
      <c r="J4" s="30" t="s">
        <v>144</v>
      </c>
      <c r="K4" s="31" t="s">
        <v>148</v>
      </c>
      <c r="L4" s="31" t="s">
        <v>142</v>
      </c>
      <c r="M4" s="31" t="s">
        <v>143</v>
      </c>
      <c r="N4" s="31" t="s">
        <v>144</v>
      </c>
      <c r="P4" s="155"/>
    </row>
    <row r="5" spans="1:16" x14ac:dyDescent="0.25">
      <c r="C5" s="21">
        <v>14933.8613</v>
      </c>
      <c r="D5" s="21">
        <v>16522.41</v>
      </c>
      <c r="E5" s="21">
        <v>20290.990000000002</v>
      </c>
      <c r="F5" s="21">
        <v>21641.61</v>
      </c>
      <c r="G5" s="24">
        <v>10782.8213</v>
      </c>
      <c r="H5" s="24">
        <v>19544.560000000001</v>
      </c>
      <c r="I5" s="24">
        <v>17300.400000000001</v>
      </c>
      <c r="J5" s="24">
        <v>16671.86</v>
      </c>
      <c r="K5" s="25">
        <v>7357.3022499999997</v>
      </c>
      <c r="L5" s="25">
        <v>12310.48</v>
      </c>
      <c r="M5" s="25">
        <v>10330.31</v>
      </c>
      <c r="N5" s="25">
        <v>10171.959999999999</v>
      </c>
      <c r="P5" s="155"/>
    </row>
    <row r="6" spans="1:16" x14ac:dyDescent="0.25">
      <c r="C6" s="21">
        <v>14102.515600000001</v>
      </c>
      <c r="D6" s="21">
        <v>16065.84</v>
      </c>
      <c r="E6" s="21">
        <v>13686.51</v>
      </c>
      <c r="F6" s="21">
        <v>22915.919999999998</v>
      </c>
      <c r="G6" s="24">
        <v>10294.582</v>
      </c>
      <c r="H6" s="24">
        <v>19336.03</v>
      </c>
      <c r="I6" s="24">
        <v>15674.92</v>
      </c>
      <c r="J6" s="24">
        <v>15935.93</v>
      </c>
      <c r="K6" s="25">
        <v>6875.1264700000002</v>
      </c>
      <c r="L6" s="25">
        <v>13087.27</v>
      </c>
      <c r="M6" s="25">
        <v>10897.22</v>
      </c>
      <c r="N6" s="25">
        <v>10542.44</v>
      </c>
      <c r="P6" s="155"/>
    </row>
    <row r="7" spans="1:16" x14ac:dyDescent="0.25">
      <c r="C7" s="21">
        <v>14929.7793</v>
      </c>
      <c r="D7" s="21">
        <v>17072.47</v>
      </c>
      <c r="E7" s="21">
        <v>20300.28</v>
      </c>
      <c r="F7" s="21">
        <v>22380.73</v>
      </c>
      <c r="G7" s="24">
        <v>10594.017599999999</v>
      </c>
      <c r="H7" s="24">
        <v>18721.16</v>
      </c>
      <c r="I7" s="24">
        <v>19742.759999999998</v>
      </c>
      <c r="J7" s="24">
        <v>18652.73</v>
      </c>
      <c r="K7" s="25">
        <v>7117.5717800000002</v>
      </c>
      <c r="L7" s="25">
        <v>11943.55</v>
      </c>
      <c r="M7" s="25">
        <v>12527.11</v>
      </c>
      <c r="N7" s="25">
        <v>11528.98</v>
      </c>
      <c r="P7" s="155"/>
    </row>
    <row r="8" spans="1:16" x14ac:dyDescent="0.25">
      <c r="C8" s="21">
        <v>15060.921899999999</v>
      </c>
      <c r="D8" s="21">
        <v>16926.07</v>
      </c>
      <c r="E8" s="21">
        <v>21608.68</v>
      </c>
      <c r="F8" s="21">
        <v>23157.14</v>
      </c>
      <c r="G8" s="24">
        <v>10266.473599999999</v>
      </c>
      <c r="H8" s="24">
        <v>17655.63</v>
      </c>
      <c r="I8" s="24">
        <v>21591.43</v>
      </c>
      <c r="J8" s="24">
        <v>19026.54</v>
      </c>
      <c r="K8" s="25">
        <v>7030.1464800000003</v>
      </c>
      <c r="L8" s="25">
        <v>12018.6</v>
      </c>
      <c r="M8" s="25">
        <v>13138.49</v>
      </c>
      <c r="N8" s="25">
        <v>11561.81</v>
      </c>
      <c r="P8" s="155"/>
    </row>
    <row r="9" spans="1:16" x14ac:dyDescent="0.25">
      <c r="C9" s="21">
        <v>15057.493200000001</v>
      </c>
      <c r="D9" s="21">
        <v>17322.53</v>
      </c>
      <c r="E9" s="21">
        <v>20703.09</v>
      </c>
      <c r="F9" s="21">
        <v>23598.59</v>
      </c>
      <c r="G9" s="24">
        <v>10680.852500000001</v>
      </c>
      <c r="H9" s="24">
        <v>20930.84</v>
      </c>
      <c r="I9" s="24">
        <v>19278.75</v>
      </c>
      <c r="J9" s="24">
        <v>18506.009999999998</v>
      </c>
      <c r="K9" s="25">
        <v>7091.9355500000001</v>
      </c>
      <c r="L9" s="25">
        <v>13973.48</v>
      </c>
      <c r="M9" s="25">
        <v>12289.93</v>
      </c>
      <c r="N9" s="25">
        <v>11802.42</v>
      </c>
      <c r="P9" s="155"/>
    </row>
    <row r="10" spans="1:16" x14ac:dyDescent="0.25">
      <c r="C10" s="21">
        <v>14724.7363</v>
      </c>
      <c r="D10" s="21">
        <v>16951.29</v>
      </c>
      <c r="E10" s="21">
        <v>20140.38</v>
      </c>
      <c r="F10" s="21">
        <v>23558.09</v>
      </c>
      <c r="G10" s="24">
        <v>10521.415000000001</v>
      </c>
      <c r="H10" s="24">
        <v>19471.810000000001</v>
      </c>
      <c r="I10" s="24">
        <v>20797.189999999999</v>
      </c>
      <c r="J10" s="24">
        <v>20220.57</v>
      </c>
      <c r="K10" s="25">
        <v>6981.1059599999999</v>
      </c>
      <c r="L10" s="25">
        <v>13116.41</v>
      </c>
      <c r="M10" s="25">
        <v>12510.32</v>
      </c>
      <c r="N10" s="25">
        <v>11978.1</v>
      </c>
      <c r="P10" s="155"/>
    </row>
    <row r="11" spans="1:16" x14ac:dyDescent="0.25">
      <c r="P11" s="155"/>
    </row>
    <row r="12" spans="1:16" x14ac:dyDescent="0.25">
      <c r="C12" s="157" t="s">
        <v>140</v>
      </c>
      <c r="D12" s="157"/>
      <c r="E12" s="157"/>
      <c r="F12" s="157"/>
      <c r="G12" s="158" t="s">
        <v>141</v>
      </c>
      <c r="H12" s="158"/>
      <c r="I12" s="158"/>
      <c r="J12" s="158"/>
      <c r="K12" s="159" t="s">
        <v>145</v>
      </c>
      <c r="L12" s="159"/>
      <c r="M12" s="159"/>
      <c r="N12" s="159"/>
      <c r="P12" s="156"/>
    </row>
    <row r="13" spans="1:16" x14ac:dyDescent="0.25">
      <c r="C13" s="32" t="s">
        <v>148</v>
      </c>
      <c r="D13" s="32" t="s">
        <v>142</v>
      </c>
      <c r="E13" s="32" t="s">
        <v>143</v>
      </c>
      <c r="F13" s="32" t="s">
        <v>144</v>
      </c>
      <c r="G13" s="33" t="s">
        <v>148</v>
      </c>
      <c r="H13" s="33" t="s">
        <v>142</v>
      </c>
      <c r="I13" s="33" t="s">
        <v>143</v>
      </c>
      <c r="J13" s="33" t="s">
        <v>144</v>
      </c>
      <c r="K13" s="34" t="s">
        <v>148</v>
      </c>
      <c r="L13" s="34" t="s">
        <v>142</v>
      </c>
      <c r="M13" s="34" t="s">
        <v>143</v>
      </c>
      <c r="N13" s="34" t="s">
        <v>144</v>
      </c>
    </row>
    <row r="14" spans="1:16" x14ac:dyDescent="0.25">
      <c r="C14" s="26">
        <v>4408.9189500000002</v>
      </c>
      <c r="D14" s="26">
        <v>4179.6540000000005</v>
      </c>
      <c r="E14" s="26">
        <v>5063.9679999999998</v>
      </c>
      <c r="F14" s="26">
        <v>4724.8710000000001</v>
      </c>
      <c r="G14" s="27">
        <v>4564.2421899999999</v>
      </c>
      <c r="H14" s="27">
        <v>4626.0600000000004</v>
      </c>
      <c r="I14" s="27">
        <v>5232.5020000000004</v>
      </c>
      <c r="J14" s="27">
        <v>5088.6959999999999</v>
      </c>
      <c r="K14" s="28">
        <v>1084.5987600000001</v>
      </c>
      <c r="L14" s="28">
        <v>1106.162</v>
      </c>
      <c r="M14" s="28">
        <v>1305.086</v>
      </c>
      <c r="N14" s="28">
        <v>1232.807</v>
      </c>
    </row>
    <row r="15" spans="1:16" x14ac:dyDescent="0.25">
      <c r="C15" s="26">
        <v>3700.78125</v>
      </c>
      <c r="D15" s="26">
        <v>3377.0169999999998</v>
      </c>
      <c r="E15" s="26">
        <v>3937.0369999999998</v>
      </c>
      <c r="F15" s="26">
        <v>3506.4879999999998</v>
      </c>
      <c r="G15" s="27">
        <v>3905.67407</v>
      </c>
      <c r="H15" s="27">
        <v>3958.6930000000002</v>
      </c>
      <c r="I15" s="27">
        <v>4316.299</v>
      </c>
      <c r="J15" s="27">
        <v>3711.1419999999998</v>
      </c>
      <c r="K15" s="28">
        <v>1017.89648</v>
      </c>
      <c r="L15" s="28">
        <v>1006.451</v>
      </c>
      <c r="M15" s="28">
        <v>1081.8420000000001</v>
      </c>
      <c r="N15" s="28">
        <v>948.81600000000003</v>
      </c>
    </row>
    <row r="16" spans="1:16" x14ac:dyDescent="0.25">
      <c r="C16" s="26">
        <v>3895.2226599999999</v>
      </c>
      <c r="D16" s="26">
        <v>3923.3809999999999</v>
      </c>
      <c r="E16" s="26">
        <v>4002.5239999999999</v>
      </c>
      <c r="F16" s="26">
        <v>4279.1170000000002</v>
      </c>
      <c r="G16" s="27">
        <v>4043.6555199999998</v>
      </c>
      <c r="H16" s="27">
        <v>4528.3280000000004</v>
      </c>
      <c r="I16" s="27">
        <v>4446.1689999999999</v>
      </c>
      <c r="J16" s="27">
        <v>4922.0169999999998</v>
      </c>
      <c r="K16" s="28">
        <v>1045.6286600000001</v>
      </c>
      <c r="L16" s="28">
        <v>1162.1279999999999</v>
      </c>
      <c r="M16" s="28">
        <v>1115.2739999999999</v>
      </c>
      <c r="N16" s="28">
        <v>1289.3879999999999</v>
      </c>
    </row>
    <row r="17" spans="3:16" x14ac:dyDescent="0.25">
      <c r="C17" s="26">
        <v>4039.1437999999998</v>
      </c>
      <c r="D17" s="26">
        <v>3682.07</v>
      </c>
      <c r="E17" s="26">
        <v>3553.3</v>
      </c>
      <c r="F17" s="26">
        <v>4425.3339999999998</v>
      </c>
      <c r="G17" s="27">
        <v>4226.9282199999998</v>
      </c>
      <c r="H17" s="27">
        <v>4319.8040000000001</v>
      </c>
      <c r="I17" s="27">
        <v>3846.4140000000002</v>
      </c>
      <c r="J17" s="27">
        <v>4732.4889999999996</v>
      </c>
      <c r="K17" s="28">
        <v>1115.1173100000001</v>
      </c>
      <c r="L17" s="28">
        <v>1137.1969999999999</v>
      </c>
      <c r="M17" s="28">
        <v>914.93010000000004</v>
      </c>
      <c r="N17" s="28">
        <v>1213.3040000000001</v>
      </c>
    </row>
    <row r="18" spans="3:16" x14ac:dyDescent="0.25">
      <c r="C18" s="26">
        <v>3464.3657199999998</v>
      </c>
      <c r="D18" s="26">
        <v>3272.2220000000002</v>
      </c>
      <c r="E18" s="26">
        <v>3409.9029999999998</v>
      </c>
      <c r="F18" s="26">
        <v>4742.6959999999999</v>
      </c>
      <c r="G18" s="27">
        <v>3794.66894</v>
      </c>
      <c r="H18" s="27">
        <v>3792.8539999999998</v>
      </c>
      <c r="I18" s="27">
        <v>3816.4540000000002</v>
      </c>
      <c r="J18" s="27">
        <v>4927.2299999999996</v>
      </c>
      <c r="K18" s="28">
        <v>1046.93713</v>
      </c>
      <c r="L18" s="28">
        <v>979.74260000000004</v>
      </c>
      <c r="M18" s="28">
        <v>970.60739999999998</v>
      </c>
      <c r="N18" s="28">
        <v>1222.4570000000001</v>
      </c>
    </row>
    <row r="19" spans="3:16" x14ac:dyDescent="0.25">
      <c r="C19" s="26">
        <v>3697.0036599999999</v>
      </c>
      <c r="D19" s="26">
        <v>3916.2829999999999</v>
      </c>
      <c r="E19" s="26">
        <v>3481.7629999999999</v>
      </c>
      <c r="F19" s="26">
        <v>3227.6759999999999</v>
      </c>
      <c r="G19" s="27">
        <v>4043.8669399999999</v>
      </c>
      <c r="H19" s="27">
        <v>4564.9399999999996</v>
      </c>
      <c r="I19" s="27">
        <v>4003.3359999999998</v>
      </c>
      <c r="J19" s="27">
        <v>3613.2260000000001</v>
      </c>
      <c r="K19" s="28">
        <v>1055.13257</v>
      </c>
      <c r="L19" s="28">
        <v>1179.518</v>
      </c>
      <c r="M19" s="28">
        <v>978.1644</v>
      </c>
      <c r="N19" s="28">
        <v>905.85379999999998</v>
      </c>
    </row>
    <row r="20" spans="3:16" ht="15.75" thickBot="1" x14ac:dyDescent="0.3"/>
    <row r="21" spans="3:16" x14ac:dyDescent="0.25">
      <c r="P21" s="148" t="s">
        <v>155</v>
      </c>
    </row>
    <row r="22" spans="3:16" x14ac:dyDescent="0.25">
      <c r="P22" s="149"/>
    </row>
    <row r="23" spans="3:16" x14ac:dyDescent="0.25">
      <c r="P23" s="149"/>
    </row>
    <row r="24" spans="3:16" x14ac:dyDescent="0.25">
      <c r="P24" s="149"/>
    </row>
    <row r="25" spans="3:16" x14ac:dyDescent="0.25">
      <c r="P25" s="149"/>
    </row>
    <row r="26" spans="3:16" x14ac:dyDescent="0.25">
      <c r="P26" s="149"/>
    </row>
    <row r="27" spans="3:16" x14ac:dyDescent="0.25">
      <c r="P27" s="149"/>
    </row>
    <row r="28" spans="3:16" x14ac:dyDescent="0.25">
      <c r="P28" s="149"/>
    </row>
    <row r="29" spans="3:16" x14ac:dyDescent="0.25">
      <c r="P29" s="149"/>
    </row>
    <row r="30" spans="3:16" ht="15.75" thickBot="1" x14ac:dyDescent="0.3">
      <c r="P30" s="150"/>
    </row>
    <row r="34" spans="16:16" x14ac:dyDescent="0.25">
      <c r="P34" t="s">
        <v>159</v>
      </c>
    </row>
  </sheetData>
  <mergeCells count="8">
    <mergeCell ref="P21:P30"/>
    <mergeCell ref="C3:F3"/>
    <mergeCell ref="G3:J3"/>
    <mergeCell ref="K3:N3"/>
    <mergeCell ref="P3:P12"/>
    <mergeCell ref="C12:F12"/>
    <mergeCell ref="G12:J12"/>
    <mergeCell ref="K12:N12"/>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8611A8-2D1A-4471-90D5-75071879BBB9}">
  <dimension ref="A1:M40"/>
  <sheetViews>
    <sheetView workbookViewId="0">
      <selection activeCell="J35" sqref="J35"/>
    </sheetView>
  </sheetViews>
  <sheetFormatPr defaultRowHeight="15" x14ac:dyDescent="0.25"/>
  <cols>
    <col min="13" max="13" width="75.42578125" customWidth="1"/>
  </cols>
  <sheetData>
    <row r="1" spans="1:13" x14ac:dyDescent="0.25">
      <c r="A1" t="s">
        <v>138</v>
      </c>
      <c r="C1" s="42"/>
      <c r="D1" s="43"/>
      <c r="E1" s="43"/>
      <c r="F1" s="43"/>
      <c r="G1" s="44" t="s">
        <v>14</v>
      </c>
      <c r="H1" s="43"/>
      <c r="I1" s="43"/>
      <c r="J1" s="43"/>
      <c r="K1" s="45"/>
    </row>
    <row r="2" spans="1:13" x14ac:dyDescent="0.25">
      <c r="C2" s="60"/>
      <c r="D2" s="61" t="s">
        <v>118</v>
      </c>
      <c r="E2" s="61"/>
      <c r="F2" s="61"/>
      <c r="G2" s="62" t="s">
        <v>119</v>
      </c>
      <c r="H2" s="61"/>
      <c r="I2" s="61"/>
      <c r="J2" s="61" t="s">
        <v>120</v>
      </c>
      <c r="K2" s="63"/>
      <c r="M2" s="154" t="s">
        <v>15</v>
      </c>
    </row>
    <row r="3" spans="1:13" x14ac:dyDescent="0.25">
      <c r="B3" s="4" t="s">
        <v>0</v>
      </c>
      <c r="C3" s="56">
        <v>0.31259999999999999</v>
      </c>
      <c r="D3" s="52">
        <v>0.2369</v>
      </c>
      <c r="E3" s="53">
        <v>0.15060000000000001</v>
      </c>
      <c r="F3" s="51">
        <v>0.48920000000000002</v>
      </c>
      <c r="G3" s="52">
        <v>0.14949999999999999</v>
      </c>
      <c r="H3" s="53">
        <v>0.1525</v>
      </c>
      <c r="I3" s="51">
        <v>0.58640000000000003</v>
      </c>
      <c r="J3" s="52">
        <v>0.40060000000000001</v>
      </c>
      <c r="K3" s="57">
        <v>0.41039999999999999</v>
      </c>
      <c r="M3" s="155"/>
    </row>
    <row r="4" spans="1:13" x14ac:dyDescent="0.25">
      <c r="B4" s="4" t="s">
        <v>1</v>
      </c>
      <c r="C4" s="46">
        <v>0.24732199999999999</v>
      </c>
      <c r="D4" s="5">
        <v>3.5191E-2</v>
      </c>
      <c r="E4" s="55">
        <v>0.16261800000000001</v>
      </c>
      <c r="F4" s="54">
        <v>3.0221000000000001E-2</v>
      </c>
      <c r="G4" s="5">
        <v>2.5194999999999999E-2</v>
      </c>
      <c r="H4" s="55">
        <v>0.12617700000000001</v>
      </c>
      <c r="I4" s="54">
        <v>0.26768599999999998</v>
      </c>
      <c r="J4" s="5">
        <v>0.23416600000000001</v>
      </c>
      <c r="K4" s="47">
        <v>3.9541E-2</v>
      </c>
      <c r="M4" s="155"/>
    </row>
    <row r="5" spans="1:13" x14ac:dyDescent="0.25">
      <c r="B5" s="4" t="s">
        <v>2</v>
      </c>
      <c r="C5" s="46">
        <v>0.28992800000000002</v>
      </c>
      <c r="D5" s="5">
        <v>9.2651999999999998E-2</v>
      </c>
      <c r="E5" s="55">
        <v>0.15382399999999999</v>
      </c>
      <c r="F5" s="54">
        <v>0.10903</v>
      </c>
      <c r="G5" s="5">
        <v>8.5202E-2</v>
      </c>
      <c r="H5" s="55">
        <v>0.17055699999999999</v>
      </c>
      <c r="I5" s="54">
        <v>0.22311400000000001</v>
      </c>
      <c r="J5" s="5">
        <v>0.24458099999999999</v>
      </c>
      <c r="K5" s="47">
        <v>0.112348</v>
      </c>
      <c r="M5" s="156"/>
    </row>
    <row r="6" spans="1:13" x14ac:dyDescent="0.25">
      <c r="B6" s="4" t="s">
        <v>3</v>
      </c>
      <c r="C6" s="46"/>
      <c r="D6" s="5"/>
      <c r="E6" s="55"/>
      <c r="F6" s="54"/>
      <c r="G6" s="5"/>
      <c r="H6" s="55"/>
      <c r="I6" s="54"/>
      <c r="J6" s="5"/>
      <c r="K6" s="47"/>
    </row>
    <row r="7" spans="1:13" x14ac:dyDescent="0.25">
      <c r="B7" s="4" t="s">
        <v>4</v>
      </c>
      <c r="C7" s="46">
        <v>0.88135799999999997</v>
      </c>
      <c r="D7" s="5">
        <v>0.22950300000000001</v>
      </c>
      <c r="E7" s="55">
        <v>0.52207300000000001</v>
      </c>
      <c r="F7" s="54">
        <v>0.33308500000000002</v>
      </c>
      <c r="G7" s="5">
        <v>0.263575</v>
      </c>
      <c r="H7" s="55">
        <v>0.36966599999999999</v>
      </c>
      <c r="I7" s="54">
        <v>0.30122100000000002</v>
      </c>
      <c r="J7" s="5">
        <v>0.364539</v>
      </c>
      <c r="K7" s="47">
        <v>0.31228800000000001</v>
      </c>
    </row>
    <row r="8" spans="1:13" x14ac:dyDescent="0.25">
      <c r="B8" s="4" t="s">
        <v>5</v>
      </c>
      <c r="C8" s="46">
        <v>3.1106000000000002E-2</v>
      </c>
      <c r="D8" s="5">
        <v>3.8212999999999997E-2</v>
      </c>
      <c r="E8" s="55">
        <v>2.9204000000000001E-2</v>
      </c>
      <c r="F8" s="54">
        <v>7.8585000000000002E-2</v>
      </c>
      <c r="G8" s="5">
        <v>4.7419000000000003E-2</v>
      </c>
      <c r="H8" s="55">
        <v>3.7213000000000003E-2</v>
      </c>
      <c r="I8" s="54">
        <v>4.4214999999999997E-2</v>
      </c>
      <c r="J8" s="5">
        <v>7.4188000000000004E-2</v>
      </c>
      <c r="K8" s="47">
        <v>9.6801999999999999E-2</v>
      </c>
    </row>
    <row r="9" spans="1:13" x14ac:dyDescent="0.25">
      <c r="B9" s="4" t="s">
        <v>6</v>
      </c>
      <c r="C9" s="46">
        <v>7.6277999999999999E-2</v>
      </c>
      <c r="D9" s="5">
        <v>6.3283000000000006E-2</v>
      </c>
      <c r="E9" s="55">
        <v>0.102142</v>
      </c>
      <c r="F9" s="54">
        <v>7.6277999999999999E-2</v>
      </c>
      <c r="G9" s="5">
        <v>6.3283000000000006E-2</v>
      </c>
      <c r="H9" s="55">
        <v>0.102142</v>
      </c>
      <c r="I9" s="54">
        <v>0.10025199999999999</v>
      </c>
      <c r="J9" s="5">
        <v>0.117738</v>
      </c>
      <c r="K9" s="47">
        <v>0.100218</v>
      </c>
    </row>
    <row r="10" spans="1:13" x14ac:dyDescent="0.25">
      <c r="B10" s="4" t="s">
        <v>7</v>
      </c>
      <c r="C10" s="46">
        <v>0.79183499999999996</v>
      </c>
      <c r="D10" s="5">
        <v>1.115086</v>
      </c>
      <c r="E10" s="55">
        <v>2.2199279999999999</v>
      </c>
      <c r="F10" s="54">
        <v>1.1899189999999999</v>
      </c>
      <c r="G10" s="5">
        <v>0.85141999999999995</v>
      </c>
      <c r="H10" s="55">
        <v>1.6999759999999999</v>
      </c>
      <c r="I10" s="54">
        <v>0.43732199999999999</v>
      </c>
      <c r="J10" s="5">
        <v>0.453013</v>
      </c>
      <c r="K10" s="47">
        <v>0.36049599999999998</v>
      </c>
    </row>
    <row r="11" spans="1:13" x14ac:dyDescent="0.25">
      <c r="B11" s="4" t="s">
        <v>8</v>
      </c>
      <c r="C11" s="46">
        <v>9.1953569999999996</v>
      </c>
      <c r="D11" s="5">
        <v>6.3898890000000002</v>
      </c>
      <c r="E11" s="55">
        <v>12.28009</v>
      </c>
      <c r="F11" s="54">
        <v>6.7017480000000003</v>
      </c>
      <c r="G11" s="5">
        <v>10.86581</v>
      </c>
      <c r="H11" s="55">
        <v>8.9658359999999995</v>
      </c>
      <c r="I11" s="54">
        <v>4.3020779999999998</v>
      </c>
      <c r="J11" s="5">
        <v>3.5573999999999999</v>
      </c>
      <c r="K11" s="47">
        <v>4.8228669999999996</v>
      </c>
    </row>
    <row r="12" spans="1:13" x14ac:dyDescent="0.25">
      <c r="B12" s="4" t="s">
        <v>9</v>
      </c>
      <c r="C12" s="46">
        <v>0.377855</v>
      </c>
      <c r="D12" s="5">
        <v>0.16217799999999999</v>
      </c>
      <c r="E12" s="55">
        <v>0.57176199999999999</v>
      </c>
      <c r="F12" s="54">
        <v>0.48535899999999998</v>
      </c>
      <c r="G12" s="5">
        <v>0.169322</v>
      </c>
      <c r="H12" s="55">
        <v>0.60209000000000001</v>
      </c>
      <c r="I12" s="54">
        <v>0.40194200000000002</v>
      </c>
      <c r="J12" s="5">
        <v>0.95439399999999996</v>
      </c>
      <c r="K12" s="47">
        <v>0.37168000000000001</v>
      </c>
    </row>
    <row r="13" spans="1:13" x14ac:dyDescent="0.25">
      <c r="B13" s="4" t="s">
        <v>10</v>
      </c>
      <c r="C13" s="46">
        <v>3.6207999999999997E-2</v>
      </c>
      <c r="D13" s="5">
        <v>5.5633000000000002E-2</v>
      </c>
      <c r="E13" s="55">
        <v>3.2402E-2</v>
      </c>
      <c r="F13" s="54">
        <v>5.5497999999999999E-2</v>
      </c>
      <c r="G13" s="5">
        <v>5.9286999999999999E-2</v>
      </c>
      <c r="H13" s="55">
        <v>4.8214E-2</v>
      </c>
      <c r="I13" s="54">
        <v>3.2979000000000001E-2</v>
      </c>
      <c r="J13" s="5">
        <v>6.0498000000000003E-2</v>
      </c>
      <c r="K13" s="47">
        <v>7.7048000000000005E-2</v>
      </c>
    </row>
    <row r="14" spans="1:13" x14ac:dyDescent="0.25">
      <c r="B14" s="4" t="s">
        <v>11</v>
      </c>
      <c r="C14" s="46"/>
      <c r="D14" s="5"/>
      <c r="E14" s="55"/>
      <c r="F14" s="54"/>
      <c r="G14" s="5"/>
      <c r="H14" s="55"/>
      <c r="I14" s="54"/>
      <c r="J14" s="5"/>
      <c r="K14" s="47"/>
    </row>
    <row r="15" spans="1:13" ht="15.75" thickBot="1" x14ac:dyDescent="0.3">
      <c r="B15" s="4" t="s">
        <v>12</v>
      </c>
      <c r="C15" s="48">
        <v>2.6897440000000001</v>
      </c>
      <c r="D15" s="49"/>
      <c r="E15" s="58">
        <v>2.30803</v>
      </c>
      <c r="F15" s="59">
        <v>2.6897440000000001</v>
      </c>
      <c r="G15" s="49"/>
      <c r="H15" s="58">
        <v>2.30803</v>
      </c>
      <c r="I15" s="59">
        <v>2.764087</v>
      </c>
      <c r="J15" s="49">
        <v>2.8940160000000001</v>
      </c>
      <c r="K15" s="50">
        <v>3.3702860000000001</v>
      </c>
    </row>
    <row r="16" spans="1:13" ht="15.75" thickBot="1" x14ac:dyDescent="0.3"/>
    <row r="17" spans="1:13" x14ac:dyDescent="0.25">
      <c r="A17" t="s">
        <v>127</v>
      </c>
      <c r="C17" s="42"/>
      <c r="D17" s="43"/>
      <c r="E17" s="43"/>
      <c r="F17" s="43"/>
      <c r="G17" s="44" t="s">
        <v>14</v>
      </c>
      <c r="H17" s="43"/>
      <c r="I17" s="43"/>
      <c r="J17" s="43"/>
      <c r="K17" s="45"/>
    </row>
    <row r="18" spans="1:13" x14ac:dyDescent="0.25">
      <c r="C18" s="60"/>
      <c r="D18" s="61" t="s">
        <v>118</v>
      </c>
      <c r="E18" s="61"/>
      <c r="F18" s="61"/>
      <c r="G18" s="62" t="s">
        <v>119</v>
      </c>
      <c r="H18" s="61"/>
      <c r="I18" s="61"/>
      <c r="J18" s="61" t="s">
        <v>120</v>
      </c>
      <c r="K18" s="63"/>
      <c r="M18" s="164" t="s">
        <v>16</v>
      </c>
    </row>
    <row r="19" spans="1:13" x14ac:dyDescent="0.25">
      <c r="B19" s="4" t="s">
        <v>0</v>
      </c>
      <c r="C19" s="56">
        <v>101</v>
      </c>
      <c r="D19" s="52">
        <v>100.9</v>
      </c>
      <c r="E19" s="53">
        <v>100.6</v>
      </c>
      <c r="F19" s="51">
        <v>101.6</v>
      </c>
      <c r="G19" s="52">
        <v>100.9</v>
      </c>
      <c r="H19" s="53">
        <v>99.82</v>
      </c>
      <c r="I19" s="51">
        <v>101.8</v>
      </c>
      <c r="J19" s="52">
        <v>100.6</v>
      </c>
      <c r="K19" s="57">
        <v>100.7</v>
      </c>
      <c r="M19" s="164"/>
    </row>
    <row r="20" spans="1:13" x14ac:dyDescent="0.25">
      <c r="B20" s="4" t="s">
        <v>1</v>
      </c>
      <c r="C20" s="46">
        <v>99.9</v>
      </c>
      <c r="D20" s="5">
        <v>105.1</v>
      </c>
      <c r="E20" s="55">
        <v>100.8</v>
      </c>
      <c r="F20" s="54">
        <v>100.5</v>
      </c>
      <c r="G20" s="5">
        <v>100.6</v>
      </c>
      <c r="H20" s="55">
        <v>101.8</v>
      </c>
      <c r="I20" s="54">
        <v>104.8</v>
      </c>
      <c r="J20" s="5">
        <v>103.8</v>
      </c>
      <c r="K20" s="47">
        <v>99.67</v>
      </c>
      <c r="M20" s="164"/>
    </row>
    <row r="21" spans="1:13" x14ac:dyDescent="0.25">
      <c r="B21" s="4" t="s">
        <v>2</v>
      </c>
      <c r="C21" s="46">
        <v>89.75</v>
      </c>
      <c r="D21" s="5">
        <v>102</v>
      </c>
      <c r="E21" s="55">
        <v>98.4</v>
      </c>
      <c r="F21" s="54">
        <v>100.4</v>
      </c>
      <c r="G21" s="5">
        <v>100.9</v>
      </c>
      <c r="H21" s="55">
        <v>100.2</v>
      </c>
      <c r="I21" s="54">
        <v>99.99</v>
      </c>
      <c r="J21" s="5">
        <v>99.86</v>
      </c>
      <c r="K21" s="47">
        <v>100.8</v>
      </c>
      <c r="M21" s="164"/>
    </row>
    <row r="22" spans="1:13" x14ac:dyDescent="0.25">
      <c r="B22" s="4" t="s">
        <v>3</v>
      </c>
      <c r="C22" s="46">
        <v>2.7050000000000001</v>
      </c>
      <c r="D22" s="5">
        <v>15.07</v>
      </c>
      <c r="E22" s="55">
        <v>7.7990000000000004</v>
      </c>
      <c r="F22" s="54">
        <v>4.3419999999999996</v>
      </c>
      <c r="G22" s="5"/>
      <c r="H22" s="55">
        <v>27.85</v>
      </c>
      <c r="I22" s="54">
        <v>39.82</v>
      </c>
      <c r="J22" s="5"/>
      <c r="K22" s="47">
        <v>42.11</v>
      </c>
      <c r="M22" s="164"/>
    </row>
    <row r="23" spans="1:13" x14ac:dyDescent="0.25">
      <c r="B23" s="4" t="s">
        <v>4</v>
      </c>
      <c r="C23" s="46">
        <v>99.42</v>
      </c>
      <c r="D23" s="5">
        <v>100.5</v>
      </c>
      <c r="E23" s="55">
        <v>101.9</v>
      </c>
      <c r="F23" s="54">
        <v>99.78</v>
      </c>
      <c r="G23" s="5">
        <v>100.5</v>
      </c>
      <c r="H23" s="55">
        <v>99.82</v>
      </c>
      <c r="I23" s="54">
        <v>100.4</v>
      </c>
      <c r="J23" s="5">
        <v>99.96</v>
      </c>
      <c r="K23" s="47">
        <v>100</v>
      </c>
      <c r="M23" s="164"/>
    </row>
    <row r="24" spans="1:13" x14ac:dyDescent="0.25">
      <c r="B24" s="4" t="s">
        <v>5</v>
      </c>
      <c r="C24" s="46">
        <v>99.52</v>
      </c>
      <c r="D24" s="5">
        <v>99.76</v>
      </c>
      <c r="E24" s="55">
        <v>100.1</v>
      </c>
      <c r="F24" s="54">
        <v>99.51</v>
      </c>
      <c r="G24" s="5">
        <v>99.98</v>
      </c>
      <c r="H24" s="55">
        <v>100.1</v>
      </c>
      <c r="I24" s="54">
        <v>100</v>
      </c>
      <c r="J24" s="5">
        <v>99.85</v>
      </c>
      <c r="K24" s="47">
        <v>99.55</v>
      </c>
      <c r="M24" s="164"/>
    </row>
    <row r="25" spans="1:13" x14ac:dyDescent="0.25">
      <c r="B25" s="4" t="s">
        <v>6</v>
      </c>
      <c r="C25" s="46">
        <v>99.87</v>
      </c>
      <c r="D25" s="5">
        <v>99.97</v>
      </c>
      <c r="E25" s="55">
        <v>99.91</v>
      </c>
      <c r="F25" s="54">
        <v>99.87</v>
      </c>
      <c r="G25" s="5">
        <v>99.97</v>
      </c>
      <c r="H25" s="55">
        <v>99.91</v>
      </c>
      <c r="I25" s="54">
        <v>99.96</v>
      </c>
      <c r="J25" s="5">
        <v>99.96</v>
      </c>
      <c r="K25" s="47">
        <v>99.88</v>
      </c>
      <c r="M25" s="164"/>
    </row>
    <row r="26" spans="1:13" x14ac:dyDescent="0.25">
      <c r="B26" s="4" t="s">
        <v>7</v>
      </c>
      <c r="C26" s="46">
        <v>106</v>
      </c>
      <c r="D26" s="5">
        <v>106.1</v>
      </c>
      <c r="E26" s="55">
        <v>107.2</v>
      </c>
      <c r="F26" s="54">
        <v>112.1</v>
      </c>
      <c r="G26" s="5">
        <v>117.9</v>
      </c>
      <c r="H26" s="55">
        <v>105.9</v>
      </c>
      <c r="I26" s="54">
        <v>102.8</v>
      </c>
      <c r="J26" s="5">
        <v>104</v>
      </c>
      <c r="K26" s="47">
        <v>102.1</v>
      </c>
      <c r="M26" s="164"/>
    </row>
    <row r="27" spans="1:13" x14ac:dyDescent="0.25">
      <c r="B27" s="4" t="s">
        <v>8</v>
      </c>
      <c r="C27" s="46">
        <v>97.61</v>
      </c>
      <c r="D27" s="5">
        <v>104.9</v>
      </c>
      <c r="E27" s="55">
        <v>101.5</v>
      </c>
      <c r="F27" s="54">
        <v>102.4</v>
      </c>
      <c r="G27" s="5">
        <v>98.02</v>
      </c>
      <c r="H27" s="55">
        <v>99.67</v>
      </c>
      <c r="I27" s="54">
        <v>106.7</v>
      </c>
      <c r="J27" s="5">
        <v>102.5</v>
      </c>
      <c r="K27" s="47">
        <v>104</v>
      </c>
      <c r="M27" s="164"/>
    </row>
    <row r="28" spans="1:13" ht="15.75" thickBot="1" x14ac:dyDescent="0.3">
      <c r="B28" s="4" t="s">
        <v>9</v>
      </c>
      <c r="C28" s="46">
        <v>101.2</v>
      </c>
      <c r="D28" s="5">
        <v>100</v>
      </c>
      <c r="E28" s="55">
        <v>101.9</v>
      </c>
      <c r="F28" s="54">
        <v>101.7</v>
      </c>
      <c r="G28" s="5">
        <v>101.2</v>
      </c>
      <c r="H28" s="55">
        <v>105.1</v>
      </c>
      <c r="I28" s="54">
        <v>104.3</v>
      </c>
      <c r="J28" s="5">
        <v>102.2</v>
      </c>
      <c r="K28" s="47">
        <v>101.6</v>
      </c>
    </row>
    <row r="29" spans="1:13" x14ac:dyDescent="0.25">
      <c r="B29" s="4" t="s">
        <v>10</v>
      </c>
      <c r="C29" s="46">
        <v>99.73</v>
      </c>
      <c r="D29" s="5">
        <v>98.82</v>
      </c>
      <c r="E29" s="55">
        <v>100.3</v>
      </c>
      <c r="F29" s="54">
        <v>99.12</v>
      </c>
      <c r="G29" s="5">
        <v>99.85</v>
      </c>
      <c r="H29" s="55">
        <v>100.2</v>
      </c>
      <c r="I29" s="54">
        <v>100.4</v>
      </c>
      <c r="J29" s="5">
        <v>99.32</v>
      </c>
      <c r="K29" s="47">
        <v>98.59</v>
      </c>
      <c r="M29" s="148" t="s">
        <v>134</v>
      </c>
    </row>
    <row r="30" spans="1:13" x14ac:dyDescent="0.25">
      <c r="B30" s="4" t="s">
        <v>11</v>
      </c>
      <c r="C30" s="46">
        <v>23.9</v>
      </c>
      <c r="D30" s="5">
        <v>83.3</v>
      </c>
      <c r="E30" s="55">
        <v>94.3</v>
      </c>
      <c r="F30" s="54"/>
      <c r="G30" s="5">
        <v>24.65</v>
      </c>
      <c r="H30" s="55">
        <v>23.97</v>
      </c>
      <c r="I30" s="54">
        <v>51.14</v>
      </c>
      <c r="J30" s="5">
        <v>41.78</v>
      </c>
      <c r="K30" s="47">
        <v>52.24</v>
      </c>
      <c r="M30" s="149"/>
    </row>
    <row r="31" spans="1:13" ht="15.75" thickBot="1" x14ac:dyDescent="0.3">
      <c r="B31" s="4" t="s">
        <v>12</v>
      </c>
      <c r="C31" s="48">
        <v>101.5</v>
      </c>
      <c r="D31" s="49">
        <v>100.1</v>
      </c>
      <c r="E31" s="58">
        <v>99.44</v>
      </c>
      <c r="F31" s="59">
        <v>101.5</v>
      </c>
      <c r="G31" s="49">
        <v>100.1</v>
      </c>
      <c r="H31" s="58">
        <v>99.44</v>
      </c>
      <c r="I31" s="59">
        <v>99.83</v>
      </c>
      <c r="J31" s="49">
        <v>99.92</v>
      </c>
      <c r="K31" s="50">
        <v>99.98</v>
      </c>
      <c r="M31" s="149"/>
    </row>
    <row r="32" spans="1:13" x14ac:dyDescent="0.25">
      <c r="M32" s="149"/>
    </row>
    <row r="33" spans="13:13" x14ac:dyDescent="0.25">
      <c r="M33" s="149"/>
    </row>
    <row r="34" spans="13:13" x14ac:dyDescent="0.25">
      <c r="M34" s="149"/>
    </row>
    <row r="35" spans="13:13" x14ac:dyDescent="0.25">
      <c r="M35" s="149"/>
    </row>
    <row r="36" spans="13:13" x14ac:dyDescent="0.25">
      <c r="M36" s="149"/>
    </row>
    <row r="37" spans="13:13" x14ac:dyDescent="0.25">
      <c r="M37" s="149"/>
    </row>
    <row r="38" spans="13:13" x14ac:dyDescent="0.25">
      <c r="M38" s="149"/>
    </row>
    <row r="39" spans="13:13" x14ac:dyDescent="0.25">
      <c r="M39" s="149"/>
    </row>
    <row r="40" spans="13:13" ht="15.75" thickBot="1" x14ac:dyDescent="0.3">
      <c r="M40" s="150"/>
    </row>
  </sheetData>
  <mergeCells count="3">
    <mergeCell ref="M2:M5"/>
    <mergeCell ref="M18:M27"/>
    <mergeCell ref="M29:M40"/>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D7EAA8-9967-4610-8871-0DBB5E831135}">
  <dimension ref="A2:DH46"/>
  <sheetViews>
    <sheetView zoomScale="70" zoomScaleNormal="70" workbookViewId="0">
      <selection activeCell="C12" sqref="C12:D16"/>
    </sheetView>
  </sheetViews>
  <sheetFormatPr defaultColWidth="11.28515625" defaultRowHeight="15" x14ac:dyDescent="0.25"/>
  <cols>
    <col min="3" max="3" width="14.5703125" customWidth="1"/>
  </cols>
  <sheetData>
    <row r="2" spans="1:112" x14ac:dyDescent="0.25">
      <c r="B2" s="75" t="s">
        <v>96</v>
      </c>
      <c r="C2" s="75" t="s">
        <v>97</v>
      </c>
      <c r="D2" s="75"/>
      <c r="E2" s="75"/>
      <c r="F2" s="75"/>
      <c r="I2" s="75" t="s">
        <v>167</v>
      </c>
    </row>
    <row r="3" spans="1:112" x14ac:dyDescent="0.25">
      <c r="B3" s="75"/>
      <c r="C3" s="75" t="s">
        <v>98</v>
      </c>
      <c r="D3" s="75"/>
      <c r="E3" s="75"/>
      <c r="F3" s="75"/>
    </row>
    <row r="4" spans="1:112" x14ac:dyDescent="0.25">
      <c r="B4" s="75"/>
      <c r="C4" s="75" t="s">
        <v>99</v>
      </c>
      <c r="D4" s="75"/>
      <c r="E4" s="75"/>
      <c r="F4" s="75"/>
    </row>
    <row r="6" spans="1:112" x14ac:dyDescent="0.25">
      <c r="D6" s="22"/>
      <c r="E6" s="22"/>
      <c r="F6" s="22"/>
      <c r="G6" s="22"/>
      <c r="H6" s="22"/>
      <c r="I6" s="22"/>
      <c r="J6" s="22"/>
      <c r="K6" s="22"/>
      <c r="L6" s="22"/>
      <c r="M6" s="22"/>
      <c r="N6" s="22"/>
      <c r="O6" s="22"/>
      <c r="P6" s="22" t="s">
        <v>13</v>
      </c>
      <c r="Q6" s="22"/>
      <c r="R6" s="22"/>
      <c r="S6" s="22"/>
      <c r="T6" s="22"/>
      <c r="U6" s="22"/>
      <c r="V6" s="22"/>
      <c r="W6" s="22"/>
      <c r="X6" s="22"/>
      <c r="Y6" s="22"/>
      <c r="Z6" s="22"/>
      <c r="AA6" s="22"/>
      <c r="AB6" s="22"/>
      <c r="AC6" s="22"/>
      <c r="AD6" s="22"/>
      <c r="AE6" s="22"/>
      <c r="AF6" s="22"/>
      <c r="AG6" s="22"/>
      <c r="AH6" s="117"/>
      <c r="AI6" s="117"/>
      <c r="AJ6" s="117"/>
      <c r="AK6" s="117"/>
      <c r="AL6" s="117"/>
      <c r="AM6" s="117"/>
      <c r="AN6" s="117"/>
      <c r="AO6" s="117"/>
      <c r="AP6" s="117" t="s">
        <v>14</v>
      </c>
      <c r="AQ6" s="117"/>
      <c r="AR6" s="117"/>
      <c r="AS6" s="117"/>
      <c r="AT6" s="117"/>
      <c r="AU6" s="117"/>
      <c r="AV6" s="117"/>
      <c r="AW6" s="117"/>
      <c r="AX6" s="117"/>
      <c r="AY6" s="117"/>
      <c r="AZ6" s="118"/>
      <c r="BA6" s="118"/>
      <c r="BB6" s="118" t="s">
        <v>122</v>
      </c>
      <c r="BC6" s="118"/>
      <c r="BD6" s="118"/>
      <c r="DH6" t="s">
        <v>176</v>
      </c>
    </row>
    <row r="7" spans="1:112" s="75" customFormat="1" x14ac:dyDescent="0.25">
      <c r="A7" s="75" t="s">
        <v>171</v>
      </c>
      <c r="C7" s="10" t="s">
        <v>91</v>
      </c>
      <c r="D7" s="99">
        <v>-104.8</v>
      </c>
      <c r="E7" s="100">
        <v>-103.6</v>
      </c>
      <c r="F7" s="100">
        <v>-96.33</v>
      </c>
      <c r="G7" s="100">
        <v>-73.45</v>
      </c>
      <c r="H7" s="101">
        <v>-86.63</v>
      </c>
      <c r="I7" s="99">
        <v>-97.76</v>
      </c>
      <c r="J7" s="100">
        <v>-81.38</v>
      </c>
      <c r="K7" s="100">
        <v>-92.93</v>
      </c>
      <c r="L7" s="100">
        <v>-85.41</v>
      </c>
      <c r="M7" s="101">
        <v>-141.19999999999999</v>
      </c>
      <c r="N7" s="99">
        <v>-70</v>
      </c>
      <c r="O7" s="100">
        <v>-86.93</v>
      </c>
      <c r="P7" s="100"/>
      <c r="Q7" s="100">
        <v>-75.88</v>
      </c>
      <c r="R7" s="101">
        <v>-85.63</v>
      </c>
      <c r="S7" s="99">
        <v>-123.8</v>
      </c>
      <c r="T7" s="100">
        <v>-166.2</v>
      </c>
      <c r="U7" s="100">
        <v>-103.3</v>
      </c>
      <c r="V7" s="100">
        <v>-92.33</v>
      </c>
      <c r="W7" s="101">
        <v>-100.6</v>
      </c>
      <c r="X7" s="99">
        <v>-109.6</v>
      </c>
      <c r="Y7" s="100">
        <v>-162.5</v>
      </c>
      <c r="Z7" s="100" t="s">
        <v>92</v>
      </c>
      <c r="AA7" s="100">
        <v>-91.05</v>
      </c>
      <c r="AB7" s="101">
        <v>-105.9</v>
      </c>
      <c r="AC7" s="99">
        <v>-89.3</v>
      </c>
      <c r="AD7" s="100">
        <v>-109.1</v>
      </c>
      <c r="AE7" s="100">
        <v>-98.68</v>
      </c>
      <c r="AF7" s="100">
        <v>-98.68</v>
      </c>
      <c r="AG7" s="100">
        <v>-98.88</v>
      </c>
      <c r="AH7" s="99">
        <v>-101.2</v>
      </c>
      <c r="AI7" s="100">
        <v>-100.9</v>
      </c>
      <c r="AJ7" s="101">
        <v>-101.7</v>
      </c>
      <c r="AK7" s="99">
        <v>-101.6</v>
      </c>
      <c r="AL7" s="100">
        <v>-101.8</v>
      </c>
      <c r="AM7" s="101">
        <v>-102.3</v>
      </c>
      <c r="AN7" s="99">
        <v>-101</v>
      </c>
      <c r="AO7" s="100">
        <v>-100.8</v>
      </c>
      <c r="AP7" s="101">
        <v>-100.6</v>
      </c>
      <c r="AQ7" s="99">
        <v>-101.6</v>
      </c>
      <c r="AR7" s="100">
        <v>-100.9</v>
      </c>
      <c r="AS7" s="101">
        <v>-99.81</v>
      </c>
      <c r="AT7" s="99">
        <v>-101.8</v>
      </c>
      <c r="AU7" s="100">
        <v>-100.6</v>
      </c>
      <c r="AV7" s="101">
        <v>-100.7</v>
      </c>
      <c r="AW7" s="99">
        <v>-101.1</v>
      </c>
      <c r="AX7" s="100">
        <v>-100.8</v>
      </c>
      <c r="AY7" s="101">
        <v>-100.5</v>
      </c>
      <c r="AZ7" s="99">
        <v>-101.5</v>
      </c>
      <c r="BA7" s="100">
        <v>-102.7</v>
      </c>
      <c r="BB7" s="100">
        <v>-101.7</v>
      </c>
      <c r="BC7" s="100">
        <v>-101.3</v>
      </c>
      <c r="BD7" s="101">
        <v>-101.6</v>
      </c>
      <c r="BE7" s="1"/>
    </row>
    <row r="8" spans="1:112" s="75" customFormat="1" x14ac:dyDescent="0.25">
      <c r="C8" s="10" t="s">
        <v>93</v>
      </c>
      <c r="D8" s="102">
        <v>6.4820000000000002</v>
      </c>
      <c r="E8" s="83">
        <v>23.66</v>
      </c>
      <c r="F8" s="83">
        <v>-3.532</v>
      </c>
      <c r="G8" s="83">
        <v>2.7570000000000001</v>
      </c>
      <c r="H8" s="103">
        <v>4.7679999999999998</v>
      </c>
      <c r="I8" s="102">
        <v>6.1319999999999997</v>
      </c>
      <c r="J8" s="83">
        <v>-21.98</v>
      </c>
      <c r="K8" s="83">
        <v>2.0059999999999998</v>
      </c>
      <c r="L8" s="83">
        <v>16.329999999999998</v>
      </c>
      <c r="M8" s="103">
        <v>0.49580000000000002</v>
      </c>
      <c r="N8" s="102">
        <v>14.42</v>
      </c>
      <c r="O8" s="83">
        <v>-23.15</v>
      </c>
      <c r="P8" s="83"/>
      <c r="Q8" s="83">
        <v>8.2430000000000003</v>
      </c>
      <c r="R8" s="103">
        <v>0.2422</v>
      </c>
      <c r="S8" s="102">
        <v>7.9089999999999998</v>
      </c>
      <c r="T8" s="83">
        <v>-34.96</v>
      </c>
      <c r="U8" s="83">
        <v>-2.3220000000000001</v>
      </c>
      <c r="V8" s="83">
        <v>-3.3940000000000001</v>
      </c>
      <c r="W8" s="103">
        <v>-1.415</v>
      </c>
      <c r="X8" s="102">
        <v>-4.9749999999999996</v>
      </c>
      <c r="Y8" s="83">
        <v>13.69</v>
      </c>
      <c r="Z8" s="83">
        <v>9.7149999999999999</v>
      </c>
      <c r="AA8" s="83">
        <v>13.29</v>
      </c>
      <c r="AB8" s="103">
        <v>6.173</v>
      </c>
      <c r="AC8" s="102">
        <v>-10.29</v>
      </c>
      <c r="AD8" s="83">
        <v>-27.73</v>
      </c>
      <c r="AE8" s="83">
        <v>-12.22</v>
      </c>
      <c r="AF8" s="83">
        <v>-12.22</v>
      </c>
      <c r="AG8" s="83">
        <v>-1.0369999999999999</v>
      </c>
      <c r="AH8" s="102">
        <v>19.88</v>
      </c>
      <c r="AI8" s="83">
        <v>21.92</v>
      </c>
      <c r="AJ8" s="103">
        <v>4.4539999999999997</v>
      </c>
      <c r="AK8" s="102">
        <v>8.375</v>
      </c>
      <c r="AL8" s="83">
        <v>9.2859999999999996</v>
      </c>
      <c r="AM8" s="103">
        <v>11.36</v>
      </c>
      <c r="AN8" s="102">
        <v>4.569</v>
      </c>
      <c r="AO8" s="83">
        <v>15.28</v>
      </c>
      <c r="AP8" s="103">
        <v>29.67</v>
      </c>
      <c r="AQ8" s="102">
        <v>7.609</v>
      </c>
      <c r="AR8" s="83">
        <v>10.130000000000001</v>
      </c>
      <c r="AS8" s="103">
        <v>-18.77</v>
      </c>
      <c r="AT8" s="102">
        <v>2.4900000000000002</v>
      </c>
      <c r="AU8" s="83">
        <v>7.63</v>
      </c>
      <c r="AV8" s="103">
        <v>19.8</v>
      </c>
      <c r="AW8" s="102">
        <v>-1.448</v>
      </c>
      <c r="AX8" s="83">
        <v>0.30199999999999999</v>
      </c>
      <c r="AY8" s="103">
        <v>7.3789999999999996</v>
      </c>
      <c r="AZ8" s="102">
        <v>19.29</v>
      </c>
      <c r="BA8" s="83">
        <v>-0.4254</v>
      </c>
      <c r="BB8" s="83">
        <v>-5.7309999999999999</v>
      </c>
      <c r="BC8" s="83">
        <v>9.359</v>
      </c>
      <c r="BD8" s="103">
        <v>19.96</v>
      </c>
      <c r="BE8" s="1"/>
    </row>
    <row r="9" spans="1:112" s="75" customFormat="1" x14ac:dyDescent="0.25">
      <c r="C9" s="10" t="s">
        <v>94</v>
      </c>
      <c r="D9" s="102">
        <v>3.7219999999999999E-5</v>
      </c>
      <c r="E9" s="83">
        <v>4.3699999999999998E-5</v>
      </c>
      <c r="F9" s="83">
        <v>4.163E-5</v>
      </c>
      <c r="G9" s="83">
        <v>5.5770000000000003E-5</v>
      </c>
      <c r="H9" s="103">
        <v>7.9660000000000006E-5</v>
      </c>
      <c r="I9" s="102">
        <v>6.9070000000000001E-5</v>
      </c>
      <c r="J9" s="83">
        <v>3.8989999999999998E-5</v>
      </c>
      <c r="K9" s="83">
        <v>5.872E-5</v>
      </c>
      <c r="L9" s="83">
        <v>6.0420000000000001E-5</v>
      </c>
      <c r="M9" s="103">
        <v>2.129E-4</v>
      </c>
      <c r="N9" s="102">
        <v>3.8300000000000003E-5</v>
      </c>
      <c r="O9" s="83">
        <v>7.3760000000000002E-6</v>
      </c>
      <c r="P9" s="83"/>
      <c r="Q9" s="83">
        <v>5.5680000000000002E-5</v>
      </c>
      <c r="R9" s="103">
        <v>5.7779999999999999E-5</v>
      </c>
      <c r="S9" s="102">
        <v>1.004E-4</v>
      </c>
      <c r="T9" s="83">
        <v>4.0460000000000002E-4</v>
      </c>
      <c r="U9" s="83">
        <v>5.6339999999999999E-5</v>
      </c>
      <c r="V9" s="83">
        <v>3.96E-5</v>
      </c>
      <c r="W9" s="103">
        <v>5.0370000000000001E-5</v>
      </c>
      <c r="X9" s="102">
        <v>9.3330000000000003E-5</v>
      </c>
      <c r="Y9" s="83">
        <v>2.3690000000000001E-4</v>
      </c>
      <c r="Z9" s="83">
        <v>5261</v>
      </c>
      <c r="AA9" s="83">
        <v>5.8400000000000003E-5</v>
      </c>
      <c r="AB9" s="103">
        <v>7.3139999999999994E-5</v>
      </c>
      <c r="AC9" s="102">
        <v>3.171E-5</v>
      </c>
      <c r="AD9" s="83">
        <v>5.4599999999999999E-5</v>
      </c>
      <c r="AE9" s="83">
        <v>3.9780000000000002E-5</v>
      </c>
      <c r="AF9" s="83">
        <v>3.9780000000000002E-5</v>
      </c>
      <c r="AG9" s="83">
        <v>5.9320000000000001E-5</v>
      </c>
      <c r="AH9" s="102">
        <v>2.41E-7</v>
      </c>
      <c r="AI9" s="83">
        <v>2.523E-7</v>
      </c>
      <c r="AJ9" s="103">
        <v>1.469E-7</v>
      </c>
      <c r="AK9" s="102">
        <v>6.5339999999999996E-7</v>
      </c>
      <c r="AL9" s="83">
        <v>6.8700000000000005E-7</v>
      </c>
      <c r="AM9" s="103">
        <v>7.1409999999999997E-7</v>
      </c>
      <c r="AN9" s="102">
        <v>2.9569999999999998E-7</v>
      </c>
      <c r="AO9" s="83">
        <v>1.885E-7</v>
      </c>
      <c r="AP9" s="103">
        <v>9.2640000000000001E-8</v>
      </c>
      <c r="AQ9" s="102">
        <v>4.4050000000000001E-7</v>
      </c>
      <c r="AR9" s="83">
        <v>1.2550000000000001E-7</v>
      </c>
      <c r="AS9" s="103">
        <v>2.1360000000000001E-7</v>
      </c>
      <c r="AT9" s="102">
        <v>5.7970000000000004E-7</v>
      </c>
      <c r="AU9" s="83">
        <v>3.6199999999999999E-7</v>
      </c>
      <c r="AV9" s="103">
        <v>3.0779999999999999E-7</v>
      </c>
      <c r="AW9" s="102">
        <v>5.2269999999999999E-7</v>
      </c>
      <c r="AX9" s="83">
        <v>2.8410000000000001E-7</v>
      </c>
      <c r="AY9" s="103">
        <v>3.2179999999999998E-7</v>
      </c>
      <c r="AZ9" s="102">
        <v>7.8380000000000002E-7</v>
      </c>
      <c r="BA9" s="83">
        <v>1.1310000000000001E-6</v>
      </c>
      <c r="BB9" s="83">
        <v>1.3319999999999999E-6</v>
      </c>
      <c r="BC9" s="83">
        <v>8.4549999999999999E-7</v>
      </c>
      <c r="BD9" s="103">
        <v>1.2109999999999999E-6</v>
      </c>
      <c r="BE9" s="1"/>
    </row>
    <row r="10" spans="1:112" s="75" customFormat="1" x14ac:dyDescent="0.25">
      <c r="C10" s="10" t="s">
        <v>95</v>
      </c>
      <c r="D10" s="102">
        <v>-0.66700000000000004</v>
      </c>
      <c r="E10" s="83">
        <v>-0.81779999999999997</v>
      </c>
      <c r="F10" s="83">
        <v>-1.1240000000000001</v>
      </c>
      <c r="G10" s="83">
        <v>-1.601</v>
      </c>
      <c r="H10" s="103">
        <v>-1.3340000000000001</v>
      </c>
      <c r="I10" s="102">
        <v>-0.94179999999999997</v>
      </c>
      <c r="J10" s="83">
        <v>-1.4690000000000001</v>
      </c>
      <c r="K10" s="83">
        <v>-0.97160000000000002</v>
      </c>
      <c r="L10" s="83">
        <v>-1.276</v>
      </c>
      <c r="M10" s="103">
        <v>-0.79379999999999995</v>
      </c>
      <c r="N10" s="102">
        <v>-1.401</v>
      </c>
      <c r="O10" s="83" t="s">
        <v>92</v>
      </c>
      <c r="P10" s="83"/>
      <c r="Q10" s="83">
        <v>-2.1669999999999998</v>
      </c>
      <c r="R10" s="103">
        <v>-1.323</v>
      </c>
      <c r="S10" s="102">
        <v>-0.87919999999999998</v>
      </c>
      <c r="T10" s="83">
        <v>-1.0349999999999999</v>
      </c>
      <c r="U10" s="83">
        <v>-1.04</v>
      </c>
      <c r="V10" s="83">
        <v>-1.3260000000000001</v>
      </c>
      <c r="W10" s="103">
        <v>-1.07</v>
      </c>
      <c r="X10" s="102">
        <v>-0.99770000000000003</v>
      </c>
      <c r="Y10" s="83">
        <v>-0.92700000000000005</v>
      </c>
      <c r="Z10" s="83">
        <v>-0.43559999999999999</v>
      </c>
      <c r="AA10" s="83">
        <v>-1.3109999999999999</v>
      </c>
      <c r="AB10" s="103">
        <v>-0.97270000000000001</v>
      </c>
      <c r="AC10" s="102">
        <v>-0.98519999999999996</v>
      </c>
      <c r="AD10" s="83">
        <v>-0.8952</v>
      </c>
      <c r="AE10" s="83">
        <v>-1.0860000000000001</v>
      </c>
      <c r="AF10" s="83">
        <v>-1.0860000000000001</v>
      </c>
      <c r="AG10" s="83">
        <v>-1.141</v>
      </c>
      <c r="AH10" s="102">
        <v>-0.97750000000000004</v>
      </c>
      <c r="AI10" s="83">
        <v>-1.0009999999999999</v>
      </c>
      <c r="AJ10" s="103">
        <v>-0.76980000000000004</v>
      </c>
      <c r="AK10" s="102">
        <v>-1.125</v>
      </c>
      <c r="AL10" s="83">
        <v>-1.103</v>
      </c>
      <c r="AM10" s="103">
        <v>-0.93640000000000001</v>
      </c>
      <c r="AN10" s="102">
        <v>-1.1890000000000001</v>
      </c>
      <c r="AO10" s="83">
        <v>-1.08</v>
      </c>
      <c r="AP10" s="103">
        <v>-0.92669999999999997</v>
      </c>
      <c r="AQ10" s="102">
        <v>-1.044</v>
      </c>
      <c r="AR10" s="83">
        <v>-0.93140000000000001</v>
      </c>
      <c r="AS10" s="103">
        <v>-1.4019999999999999</v>
      </c>
      <c r="AT10" s="102">
        <v>-1.099</v>
      </c>
      <c r="AU10" s="83">
        <v>-1.2729999999999999</v>
      </c>
      <c r="AV10" s="103">
        <v>-1.1080000000000001</v>
      </c>
      <c r="AW10" s="102">
        <v>-1.099</v>
      </c>
      <c r="AX10" s="83">
        <v>-1.1100000000000001</v>
      </c>
      <c r="AY10" s="103">
        <v>-1.012</v>
      </c>
      <c r="AZ10" s="102">
        <v>-1.2829999999999999</v>
      </c>
      <c r="BA10" s="83">
        <v>-1.0620000000000001</v>
      </c>
      <c r="BB10" s="83">
        <v>-1.246</v>
      </c>
      <c r="BC10" s="83">
        <v>-1.333</v>
      </c>
      <c r="BD10" s="103">
        <v>-1.264</v>
      </c>
      <c r="BE10" s="1"/>
    </row>
    <row r="11" spans="1:112" x14ac:dyDescent="0.25">
      <c r="D11" s="104"/>
      <c r="E11" s="61"/>
      <c r="F11" s="61"/>
      <c r="G11" s="61"/>
      <c r="H11" s="105"/>
      <c r="I11" s="104"/>
      <c r="J11" s="61"/>
      <c r="K11" s="61"/>
      <c r="L11" s="61"/>
      <c r="M11" s="105"/>
      <c r="N11" s="104"/>
      <c r="O11" s="61"/>
      <c r="P11" s="61"/>
      <c r="Q11" s="61"/>
      <c r="R11" s="105"/>
      <c r="S11" s="104"/>
      <c r="T11" s="61"/>
      <c r="U11" s="61"/>
      <c r="V11" s="61"/>
      <c r="W11" s="105"/>
      <c r="X11" s="104"/>
      <c r="Y11" s="61"/>
      <c r="Z11" s="61"/>
      <c r="AA11" s="61"/>
      <c r="AB11" s="105"/>
      <c r="AC11" s="104"/>
      <c r="AD11" s="61"/>
      <c r="AE11" s="61"/>
      <c r="AF11" s="61"/>
      <c r="AG11" s="61"/>
      <c r="AH11" s="104"/>
      <c r="AI11" s="61"/>
      <c r="AJ11" s="105"/>
      <c r="AK11" s="104"/>
      <c r="AL11" s="61"/>
      <c r="AM11" s="105"/>
      <c r="AN11" s="104"/>
      <c r="AO11" s="61"/>
      <c r="AP11" s="105"/>
      <c r="AQ11" s="104"/>
      <c r="AR11" s="61"/>
      <c r="AS11" s="105"/>
      <c r="AT11" s="104"/>
      <c r="AU11" s="61"/>
      <c r="AV11" s="105"/>
      <c r="AW11" s="104"/>
      <c r="AX11" s="61"/>
      <c r="AY11" s="105"/>
      <c r="AZ11" s="104"/>
      <c r="BA11" s="61"/>
      <c r="BB11" s="61"/>
      <c r="BC11" s="61"/>
      <c r="BD11" s="105"/>
    </row>
    <row r="12" spans="1:112" x14ac:dyDescent="0.25">
      <c r="A12" t="s">
        <v>173</v>
      </c>
      <c r="C12" s="75" t="s">
        <v>184</v>
      </c>
      <c r="D12" s="106">
        <f>D8*-1</f>
        <v>-6.4820000000000002</v>
      </c>
      <c r="E12" s="107">
        <f t="shared" ref="E12:AG12" si="0">E8*-1</f>
        <v>-23.66</v>
      </c>
      <c r="F12" s="107">
        <f t="shared" si="0"/>
        <v>3.532</v>
      </c>
      <c r="G12" s="107">
        <f t="shared" si="0"/>
        <v>-2.7570000000000001</v>
      </c>
      <c r="H12" s="108">
        <f t="shared" si="0"/>
        <v>-4.7679999999999998</v>
      </c>
      <c r="I12" s="106">
        <f t="shared" si="0"/>
        <v>-6.1319999999999997</v>
      </c>
      <c r="J12" s="107">
        <f t="shared" si="0"/>
        <v>21.98</v>
      </c>
      <c r="K12" s="107">
        <f t="shared" si="0"/>
        <v>-2.0059999999999998</v>
      </c>
      <c r="L12" s="107">
        <f t="shared" si="0"/>
        <v>-16.329999999999998</v>
      </c>
      <c r="M12" s="108">
        <f t="shared" si="0"/>
        <v>-0.49580000000000002</v>
      </c>
      <c r="N12" s="106">
        <f t="shared" si="0"/>
        <v>-14.42</v>
      </c>
      <c r="O12" s="107">
        <f t="shared" si="0"/>
        <v>23.15</v>
      </c>
      <c r="P12" s="107">
        <f t="shared" si="0"/>
        <v>0</v>
      </c>
      <c r="Q12" s="107">
        <f t="shared" si="0"/>
        <v>-8.2430000000000003</v>
      </c>
      <c r="R12" s="108">
        <f t="shared" si="0"/>
        <v>-0.2422</v>
      </c>
      <c r="S12" s="106">
        <f t="shared" si="0"/>
        <v>-7.9089999999999998</v>
      </c>
      <c r="T12" s="107">
        <f t="shared" si="0"/>
        <v>34.96</v>
      </c>
      <c r="U12" s="107">
        <f t="shared" si="0"/>
        <v>2.3220000000000001</v>
      </c>
      <c r="V12" s="107">
        <f t="shared" si="0"/>
        <v>3.3940000000000001</v>
      </c>
      <c r="W12" s="108">
        <f t="shared" si="0"/>
        <v>1.415</v>
      </c>
      <c r="X12" s="106">
        <f t="shared" si="0"/>
        <v>4.9749999999999996</v>
      </c>
      <c r="Y12" s="107">
        <f t="shared" si="0"/>
        <v>-13.69</v>
      </c>
      <c r="Z12" s="107">
        <f t="shared" si="0"/>
        <v>-9.7149999999999999</v>
      </c>
      <c r="AA12" s="107">
        <f t="shared" si="0"/>
        <v>-13.29</v>
      </c>
      <c r="AB12" s="108">
        <f t="shared" si="0"/>
        <v>-6.173</v>
      </c>
      <c r="AC12" s="106">
        <f t="shared" si="0"/>
        <v>10.29</v>
      </c>
      <c r="AD12" s="107">
        <f t="shared" si="0"/>
        <v>27.73</v>
      </c>
      <c r="AE12" s="107">
        <f t="shared" si="0"/>
        <v>12.22</v>
      </c>
      <c r="AF12" s="107">
        <f t="shared" si="0"/>
        <v>12.22</v>
      </c>
      <c r="AG12" s="107">
        <f t="shared" si="0"/>
        <v>1.0369999999999999</v>
      </c>
      <c r="AH12" s="106">
        <f>AH8*-1</f>
        <v>-19.88</v>
      </c>
      <c r="AI12" s="107">
        <f t="shared" ref="AI12:BD12" si="1">AI8*-1</f>
        <v>-21.92</v>
      </c>
      <c r="AJ12" s="108">
        <f t="shared" si="1"/>
        <v>-4.4539999999999997</v>
      </c>
      <c r="AK12" s="106">
        <f t="shared" si="1"/>
        <v>-8.375</v>
      </c>
      <c r="AL12" s="107">
        <f t="shared" si="1"/>
        <v>-9.2859999999999996</v>
      </c>
      <c r="AM12" s="108">
        <f t="shared" si="1"/>
        <v>-11.36</v>
      </c>
      <c r="AN12" s="106">
        <f t="shared" si="1"/>
        <v>-4.569</v>
      </c>
      <c r="AO12" s="107">
        <f t="shared" si="1"/>
        <v>-15.28</v>
      </c>
      <c r="AP12" s="108">
        <f t="shared" si="1"/>
        <v>-29.67</v>
      </c>
      <c r="AQ12" s="106">
        <f t="shared" si="1"/>
        <v>-7.609</v>
      </c>
      <c r="AR12" s="107">
        <f t="shared" si="1"/>
        <v>-10.130000000000001</v>
      </c>
      <c r="AS12" s="108">
        <f t="shared" si="1"/>
        <v>18.77</v>
      </c>
      <c r="AT12" s="106">
        <f t="shared" si="1"/>
        <v>-2.4900000000000002</v>
      </c>
      <c r="AU12" s="107">
        <f t="shared" si="1"/>
        <v>-7.63</v>
      </c>
      <c r="AV12" s="108">
        <f t="shared" si="1"/>
        <v>-19.8</v>
      </c>
      <c r="AW12" s="106">
        <f t="shared" si="1"/>
        <v>1.448</v>
      </c>
      <c r="AX12" s="107">
        <f t="shared" si="1"/>
        <v>-0.30199999999999999</v>
      </c>
      <c r="AY12" s="108">
        <f t="shared" si="1"/>
        <v>-7.3789999999999996</v>
      </c>
      <c r="AZ12" s="106">
        <f t="shared" si="1"/>
        <v>-19.29</v>
      </c>
      <c r="BA12" s="107">
        <f t="shared" si="1"/>
        <v>0.4254</v>
      </c>
      <c r="BB12" s="107">
        <f t="shared" si="1"/>
        <v>5.7309999999999999</v>
      </c>
      <c r="BC12" s="107">
        <f t="shared" si="1"/>
        <v>-9.359</v>
      </c>
      <c r="BD12" s="108">
        <f t="shared" si="1"/>
        <v>-19.96</v>
      </c>
      <c r="BE12" s="107"/>
      <c r="BF12" s="107"/>
      <c r="BG12" s="107"/>
      <c r="BH12" s="107"/>
      <c r="BI12" s="107"/>
      <c r="BJ12" s="107"/>
      <c r="BK12" s="107"/>
    </row>
    <row r="13" spans="1:112" x14ac:dyDescent="0.25">
      <c r="A13" t="s">
        <v>174</v>
      </c>
      <c r="C13" s="75" t="s">
        <v>185</v>
      </c>
      <c r="D13" s="106">
        <f>D7*-1</f>
        <v>104.8</v>
      </c>
      <c r="E13" s="107">
        <f t="shared" ref="E13:AG13" si="2">E7*-1</f>
        <v>103.6</v>
      </c>
      <c r="F13" s="107">
        <f t="shared" si="2"/>
        <v>96.33</v>
      </c>
      <c r="G13" s="107">
        <f t="shared" si="2"/>
        <v>73.45</v>
      </c>
      <c r="H13" s="108">
        <f t="shared" si="2"/>
        <v>86.63</v>
      </c>
      <c r="I13" s="106">
        <f t="shared" si="2"/>
        <v>97.76</v>
      </c>
      <c r="J13" s="107">
        <f t="shared" si="2"/>
        <v>81.38</v>
      </c>
      <c r="K13" s="107">
        <f t="shared" si="2"/>
        <v>92.93</v>
      </c>
      <c r="L13" s="107">
        <f t="shared" si="2"/>
        <v>85.41</v>
      </c>
      <c r="M13" s="108">
        <f t="shared" si="2"/>
        <v>141.19999999999999</v>
      </c>
      <c r="N13" s="106">
        <f t="shared" si="2"/>
        <v>70</v>
      </c>
      <c r="O13" s="107">
        <f t="shared" si="2"/>
        <v>86.93</v>
      </c>
      <c r="P13" s="107">
        <f t="shared" si="2"/>
        <v>0</v>
      </c>
      <c r="Q13" s="107">
        <f t="shared" si="2"/>
        <v>75.88</v>
      </c>
      <c r="R13" s="108">
        <f t="shared" si="2"/>
        <v>85.63</v>
      </c>
      <c r="S13" s="106">
        <f t="shared" si="2"/>
        <v>123.8</v>
      </c>
      <c r="T13" s="107">
        <f t="shared" si="2"/>
        <v>166.2</v>
      </c>
      <c r="U13" s="107">
        <f t="shared" si="2"/>
        <v>103.3</v>
      </c>
      <c r="V13" s="107">
        <f t="shared" si="2"/>
        <v>92.33</v>
      </c>
      <c r="W13" s="108">
        <f t="shared" si="2"/>
        <v>100.6</v>
      </c>
      <c r="X13" s="106">
        <f t="shared" si="2"/>
        <v>109.6</v>
      </c>
      <c r="Y13" s="107">
        <f t="shared" si="2"/>
        <v>162.5</v>
      </c>
      <c r="Z13" s="107" t="e">
        <f t="shared" si="2"/>
        <v>#VALUE!</v>
      </c>
      <c r="AA13" s="107">
        <f t="shared" si="2"/>
        <v>91.05</v>
      </c>
      <c r="AB13" s="108">
        <f t="shared" si="2"/>
        <v>105.9</v>
      </c>
      <c r="AC13" s="106">
        <f t="shared" si="2"/>
        <v>89.3</v>
      </c>
      <c r="AD13" s="107">
        <f t="shared" si="2"/>
        <v>109.1</v>
      </c>
      <c r="AE13" s="107">
        <f t="shared" si="2"/>
        <v>98.68</v>
      </c>
      <c r="AF13" s="107">
        <f t="shared" si="2"/>
        <v>98.68</v>
      </c>
      <c r="AG13" s="107">
        <f t="shared" si="2"/>
        <v>98.88</v>
      </c>
      <c r="AH13" s="106">
        <f>AH7*-1</f>
        <v>101.2</v>
      </c>
      <c r="AI13" s="107">
        <f t="shared" ref="AI13:BD13" si="3">AI7*-1</f>
        <v>100.9</v>
      </c>
      <c r="AJ13" s="108">
        <f t="shared" si="3"/>
        <v>101.7</v>
      </c>
      <c r="AK13" s="106">
        <f t="shared" si="3"/>
        <v>101.6</v>
      </c>
      <c r="AL13" s="107">
        <f t="shared" si="3"/>
        <v>101.8</v>
      </c>
      <c r="AM13" s="108">
        <f t="shared" si="3"/>
        <v>102.3</v>
      </c>
      <c r="AN13" s="106">
        <f t="shared" si="3"/>
        <v>101</v>
      </c>
      <c r="AO13" s="107">
        <f t="shared" si="3"/>
        <v>100.8</v>
      </c>
      <c r="AP13" s="108">
        <f t="shared" si="3"/>
        <v>100.6</v>
      </c>
      <c r="AQ13" s="106">
        <f t="shared" si="3"/>
        <v>101.6</v>
      </c>
      <c r="AR13" s="107">
        <f t="shared" si="3"/>
        <v>100.9</v>
      </c>
      <c r="AS13" s="108">
        <f t="shared" si="3"/>
        <v>99.81</v>
      </c>
      <c r="AT13" s="106">
        <f t="shared" si="3"/>
        <v>101.8</v>
      </c>
      <c r="AU13" s="107">
        <f t="shared" si="3"/>
        <v>100.6</v>
      </c>
      <c r="AV13" s="108">
        <f t="shared" si="3"/>
        <v>100.7</v>
      </c>
      <c r="AW13" s="106">
        <f t="shared" si="3"/>
        <v>101.1</v>
      </c>
      <c r="AX13" s="107">
        <f t="shared" si="3"/>
        <v>100.8</v>
      </c>
      <c r="AY13" s="108">
        <f t="shared" si="3"/>
        <v>100.5</v>
      </c>
      <c r="AZ13" s="106">
        <f t="shared" si="3"/>
        <v>101.5</v>
      </c>
      <c r="BA13" s="107">
        <f t="shared" si="3"/>
        <v>102.7</v>
      </c>
      <c r="BB13" s="107">
        <f t="shared" si="3"/>
        <v>101.7</v>
      </c>
      <c r="BC13" s="107">
        <f t="shared" si="3"/>
        <v>101.3</v>
      </c>
      <c r="BD13" s="108">
        <f t="shared" si="3"/>
        <v>101.6</v>
      </c>
      <c r="BE13" s="107"/>
      <c r="BF13" s="107"/>
      <c r="BG13" s="107"/>
      <c r="BH13" s="107"/>
      <c r="BI13" s="107"/>
      <c r="BJ13" s="107"/>
      <c r="BK13" s="107"/>
    </row>
    <row r="14" spans="1:112" x14ac:dyDescent="0.25">
      <c r="A14" t="s">
        <v>175</v>
      </c>
      <c r="C14" s="75" t="s">
        <v>168</v>
      </c>
      <c r="D14" s="106">
        <f>ABS(D10)</f>
        <v>0.66700000000000004</v>
      </c>
      <c r="E14" s="107">
        <f t="shared" ref="E14:AG14" si="4">ABS(E10)</f>
        <v>0.81779999999999997</v>
      </c>
      <c r="F14" s="107">
        <f t="shared" si="4"/>
        <v>1.1240000000000001</v>
      </c>
      <c r="G14" s="107">
        <f t="shared" si="4"/>
        <v>1.601</v>
      </c>
      <c r="H14" s="108">
        <f t="shared" si="4"/>
        <v>1.3340000000000001</v>
      </c>
      <c r="I14" s="106">
        <f t="shared" si="4"/>
        <v>0.94179999999999997</v>
      </c>
      <c r="J14" s="107">
        <f t="shared" si="4"/>
        <v>1.4690000000000001</v>
      </c>
      <c r="K14" s="107">
        <f t="shared" si="4"/>
        <v>0.97160000000000002</v>
      </c>
      <c r="L14" s="107">
        <f t="shared" si="4"/>
        <v>1.276</v>
      </c>
      <c r="M14" s="108">
        <f t="shared" si="4"/>
        <v>0.79379999999999995</v>
      </c>
      <c r="N14" s="106">
        <f t="shared" si="4"/>
        <v>1.401</v>
      </c>
      <c r="O14" s="107" t="e">
        <f t="shared" si="4"/>
        <v>#VALUE!</v>
      </c>
      <c r="P14" s="107">
        <f t="shared" si="4"/>
        <v>0</v>
      </c>
      <c r="Q14" s="107">
        <f t="shared" si="4"/>
        <v>2.1669999999999998</v>
      </c>
      <c r="R14" s="108">
        <f t="shared" si="4"/>
        <v>1.323</v>
      </c>
      <c r="S14" s="106">
        <f t="shared" si="4"/>
        <v>0.87919999999999998</v>
      </c>
      <c r="T14" s="107">
        <f t="shared" si="4"/>
        <v>1.0349999999999999</v>
      </c>
      <c r="U14" s="107">
        <f t="shared" si="4"/>
        <v>1.04</v>
      </c>
      <c r="V14" s="107">
        <f t="shared" si="4"/>
        <v>1.3260000000000001</v>
      </c>
      <c r="W14" s="108">
        <f t="shared" si="4"/>
        <v>1.07</v>
      </c>
      <c r="X14" s="106">
        <f t="shared" si="4"/>
        <v>0.99770000000000003</v>
      </c>
      <c r="Y14" s="107">
        <f t="shared" si="4"/>
        <v>0.92700000000000005</v>
      </c>
      <c r="Z14" s="107">
        <f t="shared" si="4"/>
        <v>0.43559999999999999</v>
      </c>
      <c r="AA14" s="107">
        <f t="shared" si="4"/>
        <v>1.3109999999999999</v>
      </c>
      <c r="AB14" s="108">
        <f t="shared" si="4"/>
        <v>0.97270000000000001</v>
      </c>
      <c r="AC14" s="106">
        <f t="shared" si="4"/>
        <v>0.98519999999999996</v>
      </c>
      <c r="AD14" s="107">
        <f t="shared" si="4"/>
        <v>0.8952</v>
      </c>
      <c r="AE14" s="107">
        <f t="shared" si="4"/>
        <v>1.0860000000000001</v>
      </c>
      <c r="AF14" s="107">
        <f t="shared" si="4"/>
        <v>1.0860000000000001</v>
      </c>
      <c r="AG14" s="107">
        <f t="shared" si="4"/>
        <v>1.141</v>
      </c>
      <c r="AH14" s="106">
        <f>ABS(AH10)</f>
        <v>0.97750000000000004</v>
      </c>
      <c r="AI14" s="107">
        <f t="shared" ref="AI14:BD14" si="5">ABS(AI10)</f>
        <v>1.0009999999999999</v>
      </c>
      <c r="AJ14" s="108">
        <f t="shared" si="5"/>
        <v>0.76980000000000004</v>
      </c>
      <c r="AK14" s="106">
        <f t="shared" si="5"/>
        <v>1.125</v>
      </c>
      <c r="AL14" s="107">
        <f t="shared" si="5"/>
        <v>1.103</v>
      </c>
      <c r="AM14" s="108">
        <f t="shared" si="5"/>
        <v>0.93640000000000001</v>
      </c>
      <c r="AN14" s="106">
        <f t="shared" si="5"/>
        <v>1.1890000000000001</v>
      </c>
      <c r="AO14" s="107">
        <f t="shared" si="5"/>
        <v>1.08</v>
      </c>
      <c r="AP14" s="108">
        <f t="shared" si="5"/>
        <v>0.92669999999999997</v>
      </c>
      <c r="AQ14" s="106">
        <f t="shared" si="5"/>
        <v>1.044</v>
      </c>
      <c r="AR14" s="107">
        <f t="shared" si="5"/>
        <v>0.93140000000000001</v>
      </c>
      <c r="AS14" s="108">
        <f t="shared" si="5"/>
        <v>1.4019999999999999</v>
      </c>
      <c r="AT14" s="106">
        <f t="shared" si="5"/>
        <v>1.099</v>
      </c>
      <c r="AU14" s="107">
        <f t="shared" si="5"/>
        <v>1.2729999999999999</v>
      </c>
      <c r="AV14" s="108">
        <f t="shared" si="5"/>
        <v>1.1080000000000001</v>
      </c>
      <c r="AW14" s="106">
        <f t="shared" si="5"/>
        <v>1.099</v>
      </c>
      <c r="AX14" s="107">
        <f t="shared" si="5"/>
        <v>1.1100000000000001</v>
      </c>
      <c r="AY14" s="108">
        <f t="shared" si="5"/>
        <v>1.012</v>
      </c>
      <c r="AZ14" s="106">
        <f t="shared" si="5"/>
        <v>1.2829999999999999</v>
      </c>
      <c r="BA14" s="107">
        <f t="shared" si="5"/>
        <v>1.0620000000000001</v>
      </c>
      <c r="BB14" s="107">
        <f t="shared" si="5"/>
        <v>1.246</v>
      </c>
      <c r="BC14" s="107">
        <f t="shared" si="5"/>
        <v>1.333</v>
      </c>
      <c r="BD14" s="108">
        <f t="shared" si="5"/>
        <v>1.264</v>
      </c>
      <c r="BE14" s="107"/>
      <c r="BF14" s="107"/>
      <c r="BG14" s="107"/>
      <c r="BH14" s="107"/>
      <c r="BI14" s="107"/>
      <c r="BJ14" s="107"/>
      <c r="BK14" s="107"/>
    </row>
    <row r="15" spans="1:112" x14ac:dyDescent="0.25">
      <c r="D15" s="104"/>
      <c r="E15" s="61"/>
      <c r="F15" s="61"/>
      <c r="G15" s="61"/>
      <c r="H15" s="105"/>
      <c r="I15" s="104"/>
      <c r="J15" s="61"/>
      <c r="K15" s="61"/>
      <c r="L15" s="61"/>
      <c r="M15" s="105"/>
      <c r="N15" s="104"/>
      <c r="O15" s="61"/>
      <c r="P15" s="61"/>
      <c r="Q15" s="61"/>
      <c r="R15" s="105"/>
      <c r="S15" s="104"/>
      <c r="T15" s="61"/>
      <c r="U15" s="61"/>
      <c r="V15" s="61"/>
      <c r="W15" s="105"/>
      <c r="X15" s="104"/>
      <c r="Y15" s="61"/>
      <c r="Z15" s="61"/>
      <c r="AA15" s="61"/>
      <c r="AB15" s="105"/>
      <c r="AC15" s="104"/>
      <c r="AD15" s="61"/>
      <c r="AE15" s="61"/>
      <c r="AF15" s="61"/>
      <c r="AG15" s="61"/>
      <c r="AH15" s="104"/>
      <c r="AI15" s="61"/>
      <c r="AJ15" s="105"/>
      <c r="AK15" s="104"/>
      <c r="AL15" s="61"/>
      <c r="AM15" s="105"/>
      <c r="AN15" s="104"/>
      <c r="AO15" s="61"/>
      <c r="AP15" s="105"/>
      <c r="AQ15" s="104"/>
      <c r="AR15" s="61"/>
      <c r="AS15" s="105"/>
      <c r="AT15" s="104"/>
      <c r="AU15" s="61"/>
      <c r="AV15" s="105"/>
      <c r="AW15" s="104"/>
      <c r="AX15" s="61"/>
      <c r="AY15" s="105"/>
      <c r="AZ15" s="104"/>
      <c r="BA15" s="61"/>
      <c r="BB15" s="61"/>
      <c r="BC15" s="61"/>
      <c r="BD15" s="105"/>
      <c r="BE15" s="61"/>
      <c r="BF15" s="61"/>
      <c r="BG15" s="61"/>
      <c r="BH15" s="61"/>
      <c r="BI15" s="61"/>
      <c r="BJ15" s="61"/>
      <c r="BK15" s="61"/>
    </row>
    <row r="16" spans="1:112" x14ac:dyDescent="0.25">
      <c r="C16" t="s">
        <v>177</v>
      </c>
      <c r="D16" s="109">
        <f>1000000*D9/(((D13-50)/(50-D12))^(1/D14))</f>
        <v>38.945814284976215</v>
      </c>
      <c r="E16" s="110">
        <f t="shared" ref="E16:AG16" si="6">1000000*E9/(((E13-50)/(50-E12))^(1/E14))</f>
        <v>64.462728921912301</v>
      </c>
      <c r="F16" s="110">
        <f t="shared" si="6"/>
        <v>41.740302562832483</v>
      </c>
      <c r="G16" s="110">
        <f t="shared" si="6"/>
        <v>92.544146547573973</v>
      </c>
      <c r="H16" s="111">
        <f t="shared" si="6"/>
        <v>107.69419601832732</v>
      </c>
      <c r="I16" s="109">
        <f t="shared" si="6"/>
        <v>81.991805173440142</v>
      </c>
      <c r="J16" s="110">
        <f t="shared" si="6"/>
        <v>36.097024578778488</v>
      </c>
      <c r="K16" s="110">
        <f t="shared" si="6"/>
        <v>71.53412397002451</v>
      </c>
      <c r="L16" s="110">
        <f t="shared" si="6"/>
        <v>98.81084213494907</v>
      </c>
      <c r="M16" s="111">
        <f t="shared" si="6"/>
        <v>101.09847255324553</v>
      </c>
      <c r="N16" s="109">
        <f t="shared" si="6"/>
        <v>88.265360179625475</v>
      </c>
      <c r="O16" s="110" t="e">
        <f t="shared" si="6"/>
        <v>#VALUE!</v>
      </c>
      <c r="P16" s="110" t="e">
        <f t="shared" si="6"/>
        <v>#DIV/0!</v>
      </c>
      <c r="Q16" s="110">
        <f t="shared" si="6"/>
        <v>80.958926091344679</v>
      </c>
      <c r="R16" s="111">
        <f t="shared" si="6"/>
        <v>74.918912501047132</v>
      </c>
      <c r="S16" s="109">
        <f t="shared" si="6"/>
        <v>76.199834974916342</v>
      </c>
      <c r="T16" s="110">
        <f t="shared" si="6"/>
        <v>56.117092519034415</v>
      </c>
      <c r="U16" s="110">
        <f t="shared" si="6"/>
        <v>50.613871068872939</v>
      </c>
      <c r="V16" s="110">
        <f t="shared" si="6"/>
        <v>42.580789504666043</v>
      </c>
      <c r="W16" s="111">
        <f t="shared" si="6"/>
        <v>48.49290520192028</v>
      </c>
      <c r="X16" s="109">
        <f t="shared" si="6"/>
        <v>70.460863143743808</v>
      </c>
      <c r="Y16" s="110">
        <f t="shared" si="6"/>
        <v>128.24087424746037</v>
      </c>
      <c r="Z16" s="110" t="e">
        <f t="shared" si="6"/>
        <v>#VALUE!</v>
      </c>
      <c r="AA16" s="110">
        <f t="shared" si="6"/>
        <v>81.251532537902051</v>
      </c>
      <c r="AB16" s="111">
        <f t="shared" si="6"/>
        <v>73.507245594878967</v>
      </c>
      <c r="AC16" s="109">
        <f t="shared" si="6"/>
        <v>32.045812655918184</v>
      </c>
      <c r="AD16" s="110">
        <f t="shared" si="6"/>
        <v>18.35285959233131</v>
      </c>
      <c r="AE16" s="110">
        <f t="shared" si="6"/>
        <v>31.498802678210204</v>
      </c>
      <c r="AF16" s="110">
        <f t="shared" si="6"/>
        <v>31.498802678210204</v>
      </c>
      <c r="AG16" s="110">
        <f t="shared" si="6"/>
        <v>59.408270757657235</v>
      </c>
      <c r="AH16" s="109">
        <f>1000000*AH9/(((AH13-50)/(50-AH12))^(1/AH14))</f>
        <v>0.33129074520396107</v>
      </c>
      <c r="AI16" s="110">
        <f t="shared" ref="AI16:BD16" si="7">1000000*AI9/(((AI13-50)/(50-AI12))^(1/AI14))</f>
        <v>0.35636838178589725</v>
      </c>
      <c r="AJ16" s="111">
        <f t="shared" si="7"/>
        <v>0.15714520945692545</v>
      </c>
      <c r="AK16" s="109">
        <f t="shared" si="7"/>
        <v>0.7291272015436725</v>
      </c>
      <c r="AL16" s="110">
        <f t="shared" si="7"/>
        <v>0.77643458014679723</v>
      </c>
      <c r="AM16" s="111">
        <f t="shared" si="7"/>
        <v>0.84694500714167764</v>
      </c>
      <c r="AN16" s="109">
        <f t="shared" si="7"/>
        <v>0.31300959342624712</v>
      </c>
      <c r="AO16" s="110">
        <f t="shared" si="7"/>
        <v>0.23777155829180038</v>
      </c>
      <c r="AP16" s="111">
        <f t="shared" si="7"/>
        <v>0.15119469100343083</v>
      </c>
      <c r="AQ16" s="109">
        <f t="shared" si="7"/>
        <v>0.48951981468777694</v>
      </c>
      <c r="AR16" s="110">
        <f t="shared" si="7"/>
        <v>0.15008857543971249</v>
      </c>
      <c r="AS16" s="111">
        <f t="shared" si="7"/>
        <v>0.15310532452292239</v>
      </c>
      <c r="AT16" s="109">
        <f t="shared" si="7"/>
        <v>0.58672207642640783</v>
      </c>
      <c r="AU16" s="110">
        <f t="shared" si="7"/>
        <v>0.40095019273455224</v>
      </c>
      <c r="AV16" s="111">
        <f t="shared" si="7"/>
        <v>0.41075438697549543</v>
      </c>
      <c r="AW16" s="109">
        <f t="shared" si="7"/>
        <v>0.49893018969745151</v>
      </c>
      <c r="AX16" s="110">
        <f t="shared" si="7"/>
        <v>0.281589700437966</v>
      </c>
      <c r="AY16" s="111">
        <f t="shared" si="7"/>
        <v>0.36508163711958208</v>
      </c>
      <c r="AZ16" s="109">
        <f t="shared" si="7"/>
        <v>0.98774384796554626</v>
      </c>
      <c r="BA16" s="110">
        <f t="shared" si="7"/>
        <v>1.067729618188298</v>
      </c>
      <c r="BB16" s="110">
        <f t="shared" si="7"/>
        <v>1.1760302297476002</v>
      </c>
      <c r="BC16" s="110">
        <f t="shared" si="7"/>
        <v>0.94330558279251786</v>
      </c>
      <c r="BD16" s="111">
        <f t="shared" si="7"/>
        <v>1.5407523159455572</v>
      </c>
      <c r="BE16" s="107"/>
      <c r="BF16" s="107"/>
      <c r="BG16" s="107"/>
      <c r="BH16" s="107"/>
      <c r="BI16" s="107"/>
      <c r="BJ16" s="107"/>
      <c r="BK16" s="107"/>
    </row>
    <row r="18" spans="1:23" x14ac:dyDescent="0.25">
      <c r="A18" t="s">
        <v>178</v>
      </c>
      <c r="D18" t="s">
        <v>13</v>
      </c>
      <c r="K18" t="s">
        <v>14</v>
      </c>
      <c r="O18" t="s">
        <v>122</v>
      </c>
    </row>
    <row r="19" spans="1:23" x14ac:dyDescent="0.25">
      <c r="C19" t="s">
        <v>116</v>
      </c>
      <c r="D19" s="79">
        <f>D16</f>
        <v>38.945814284976215</v>
      </c>
      <c r="E19" s="79">
        <f t="shared" ref="E19:H19" si="8">E16</f>
        <v>64.462728921912301</v>
      </c>
      <c r="F19" s="79">
        <f t="shared" si="8"/>
        <v>41.740302562832483</v>
      </c>
      <c r="G19" s="79">
        <f t="shared" si="8"/>
        <v>92.544146547573973</v>
      </c>
      <c r="H19" s="79">
        <f t="shared" si="8"/>
        <v>107.69419601832732</v>
      </c>
      <c r="I19" s="79"/>
      <c r="J19" t="s">
        <v>116</v>
      </c>
      <c r="K19" s="79">
        <f>AH16</f>
        <v>0.33129074520396107</v>
      </c>
      <c r="L19" s="79">
        <f>AI16</f>
        <v>0.35636838178589725</v>
      </c>
      <c r="M19" s="79">
        <f>AJ16</f>
        <v>0.15714520945692545</v>
      </c>
      <c r="O19" s="79">
        <f>AZ16</f>
        <v>0.98774384796554626</v>
      </c>
      <c r="P19" s="79">
        <f>BA16</f>
        <v>1.067729618188298</v>
      </c>
      <c r="Q19" s="79">
        <f>BB16</f>
        <v>1.1760302297476002</v>
      </c>
      <c r="R19" s="79">
        <f>BC16</f>
        <v>0.94330558279251786</v>
      </c>
      <c r="S19" s="79">
        <f>BD16</f>
        <v>1.5407523159455572</v>
      </c>
      <c r="T19" s="79"/>
      <c r="U19" s="79"/>
      <c r="V19" s="79"/>
      <c r="W19" s="79"/>
    </row>
    <row r="20" spans="1:23" x14ac:dyDescent="0.25">
      <c r="C20" t="s">
        <v>117</v>
      </c>
      <c r="D20" s="79">
        <f>I16</f>
        <v>81.991805173440142</v>
      </c>
      <c r="E20" s="79">
        <f t="shared" ref="E20:H20" si="9">J16</f>
        <v>36.097024578778488</v>
      </c>
      <c r="F20" s="79">
        <f t="shared" si="9"/>
        <v>71.53412397002451</v>
      </c>
      <c r="G20" s="79">
        <f t="shared" si="9"/>
        <v>98.81084213494907</v>
      </c>
      <c r="H20" s="79">
        <f t="shared" si="9"/>
        <v>101.09847255324553</v>
      </c>
      <c r="I20" s="79"/>
      <c r="J20" t="s">
        <v>117</v>
      </c>
      <c r="K20" s="79">
        <f>AK16</f>
        <v>0.7291272015436725</v>
      </c>
      <c r="L20" s="79">
        <f>AL16</f>
        <v>0.77643458014679723</v>
      </c>
      <c r="M20" s="79">
        <f>AM16</f>
        <v>0.84694500714167764</v>
      </c>
      <c r="R20" s="79"/>
      <c r="S20" s="79"/>
      <c r="T20" s="79"/>
      <c r="U20" s="79"/>
      <c r="V20" s="79"/>
      <c r="W20" s="79"/>
    </row>
    <row r="21" spans="1:23" x14ac:dyDescent="0.25">
      <c r="C21" t="s">
        <v>118</v>
      </c>
      <c r="D21" s="79">
        <f>N16</f>
        <v>88.265360179625475</v>
      </c>
      <c r="E21" s="79" t="e">
        <f t="shared" ref="E21:H21" si="10">O16</f>
        <v>#VALUE!</v>
      </c>
      <c r="F21" s="79" t="e">
        <f t="shared" si="10"/>
        <v>#DIV/0!</v>
      </c>
      <c r="G21" s="79">
        <f t="shared" si="10"/>
        <v>80.958926091344679</v>
      </c>
      <c r="H21" s="79">
        <f t="shared" si="10"/>
        <v>74.918912501047132</v>
      </c>
      <c r="I21" s="79"/>
      <c r="J21" t="s">
        <v>118</v>
      </c>
      <c r="K21" s="79">
        <f>AN16</f>
        <v>0.31300959342624712</v>
      </c>
      <c r="L21" s="79">
        <f>AO16</f>
        <v>0.23777155829180038</v>
      </c>
      <c r="M21" s="79">
        <f>AP16</f>
        <v>0.15119469100343083</v>
      </c>
      <c r="R21" s="79"/>
      <c r="S21" s="79"/>
      <c r="T21" s="79"/>
      <c r="U21" s="79"/>
      <c r="V21" s="79"/>
      <c r="W21" s="79"/>
    </row>
    <row r="22" spans="1:23" x14ac:dyDescent="0.25">
      <c r="C22" t="s">
        <v>119</v>
      </c>
      <c r="D22" s="79">
        <f>S16</f>
        <v>76.199834974916342</v>
      </c>
      <c r="E22" s="79">
        <f t="shared" ref="E22:H22" si="11">T16</f>
        <v>56.117092519034415</v>
      </c>
      <c r="F22" s="79">
        <f t="shared" si="11"/>
        <v>50.613871068872939</v>
      </c>
      <c r="G22" s="79">
        <f t="shared" si="11"/>
        <v>42.580789504666043</v>
      </c>
      <c r="H22" s="79">
        <f t="shared" si="11"/>
        <v>48.49290520192028</v>
      </c>
      <c r="I22" s="79"/>
      <c r="J22" t="s">
        <v>119</v>
      </c>
      <c r="K22" s="79">
        <f>AQ16</f>
        <v>0.48951981468777694</v>
      </c>
      <c r="L22" s="79">
        <f>AR16</f>
        <v>0.15008857543971249</v>
      </c>
      <c r="M22" s="79">
        <f>AS16</f>
        <v>0.15310532452292239</v>
      </c>
      <c r="R22" s="79"/>
      <c r="S22" s="79"/>
      <c r="T22" s="79"/>
      <c r="U22" s="79"/>
      <c r="V22" s="79"/>
      <c r="W22" s="79"/>
    </row>
    <row r="23" spans="1:23" x14ac:dyDescent="0.25">
      <c r="C23" t="s">
        <v>120</v>
      </c>
      <c r="D23" s="79">
        <f>X16</f>
        <v>70.460863143743808</v>
      </c>
      <c r="E23" s="79">
        <f t="shared" ref="E23:H23" si="12">Y16</f>
        <v>128.24087424746037</v>
      </c>
      <c r="F23" s="79" t="e">
        <f t="shared" si="12"/>
        <v>#VALUE!</v>
      </c>
      <c r="G23" s="79">
        <f t="shared" si="12"/>
        <v>81.251532537902051</v>
      </c>
      <c r="H23" s="79">
        <f t="shared" si="12"/>
        <v>73.507245594878967</v>
      </c>
      <c r="I23" s="79"/>
      <c r="J23" t="s">
        <v>120</v>
      </c>
      <c r="K23" s="79">
        <f>AT16</f>
        <v>0.58672207642640783</v>
      </c>
      <c r="L23" s="79">
        <f>AU16</f>
        <v>0.40095019273455224</v>
      </c>
      <c r="M23" s="79">
        <f>AV16</f>
        <v>0.41075438697549543</v>
      </c>
      <c r="R23" s="79"/>
      <c r="S23" s="79"/>
      <c r="T23" s="79"/>
      <c r="U23" s="79"/>
      <c r="V23" s="79"/>
      <c r="W23" s="79"/>
    </row>
    <row r="24" spans="1:23" x14ac:dyDescent="0.25">
      <c r="C24" t="s">
        <v>121</v>
      </c>
      <c r="D24" s="79">
        <f>AC16</f>
        <v>32.045812655918184</v>
      </c>
      <c r="E24" s="79">
        <f t="shared" ref="E24:H24" si="13">AD16</f>
        <v>18.35285959233131</v>
      </c>
      <c r="F24" s="79">
        <f t="shared" si="13"/>
        <v>31.498802678210204</v>
      </c>
      <c r="G24" s="79">
        <f t="shared" si="13"/>
        <v>31.498802678210204</v>
      </c>
      <c r="H24" s="79">
        <f t="shared" si="13"/>
        <v>59.408270757657235</v>
      </c>
      <c r="I24" s="79"/>
      <c r="J24" t="s">
        <v>121</v>
      </c>
      <c r="K24" s="79">
        <f>AW16</f>
        <v>0.49893018969745151</v>
      </c>
      <c r="L24" s="79">
        <f>AX16</f>
        <v>0.281589700437966</v>
      </c>
      <c r="M24" s="79">
        <f>AY16</f>
        <v>0.36508163711958208</v>
      </c>
      <c r="R24" s="79"/>
      <c r="S24" s="79"/>
      <c r="T24" s="79"/>
      <c r="U24" s="79"/>
      <c r="V24" s="79"/>
      <c r="W24" s="79"/>
    </row>
    <row r="25" spans="1:23" x14ac:dyDescent="0.25">
      <c r="O25" t="s">
        <v>169</v>
      </c>
      <c r="P25" t="s">
        <v>170</v>
      </c>
      <c r="Q25" t="s">
        <v>122</v>
      </c>
    </row>
    <row r="26" spans="1:23" x14ac:dyDescent="0.25">
      <c r="A26" t="s">
        <v>179</v>
      </c>
      <c r="C26" t="str">
        <f>C19</f>
        <v>Donor 1</v>
      </c>
      <c r="D26">
        <f t="shared" ref="D26:H30" si="14">D19</f>
        <v>38.945814284976215</v>
      </c>
      <c r="E26">
        <f t="shared" si="14"/>
        <v>64.462728921912301</v>
      </c>
      <c r="F26">
        <f t="shared" si="14"/>
        <v>41.740302562832483</v>
      </c>
      <c r="G26">
        <f t="shared" si="14"/>
        <v>92.544146547573973</v>
      </c>
      <c r="H26">
        <f t="shared" si="14"/>
        <v>107.69419601832732</v>
      </c>
      <c r="J26" t="str">
        <f t="shared" ref="J26:M31" si="15">J19</f>
        <v>Donor 1</v>
      </c>
      <c r="K26">
        <f t="shared" si="15"/>
        <v>0.33129074520396107</v>
      </c>
      <c r="L26">
        <f t="shared" si="15"/>
        <v>0.35636838178589725</v>
      </c>
      <c r="M26">
        <f t="shared" si="15"/>
        <v>0.15714520945692545</v>
      </c>
      <c r="O26">
        <f>AVERAGE(D26:H26)</f>
        <v>69.077437667124457</v>
      </c>
      <c r="P26">
        <f>AVERAGE(K26:M26)</f>
        <v>0.28160144548226124</v>
      </c>
      <c r="Q26" s="79">
        <f>AVERAGE(O19:S19)</f>
        <v>1.143112318927904</v>
      </c>
    </row>
    <row r="27" spans="1:23" x14ac:dyDescent="0.25">
      <c r="A27" t="s">
        <v>180</v>
      </c>
      <c r="C27" t="str">
        <f t="shared" ref="C27:H30" si="16">C20</f>
        <v>Donor 2</v>
      </c>
      <c r="D27">
        <f t="shared" si="16"/>
        <v>81.991805173440142</v>
      </c>
      <c r="E27">
        <f t="shared" si="16"/>
        <v>36.097024578778488</v>
      </c>
      <c r="F27">
        <f t="shared" si="16"/>
        <v>71.53412397002451</v>
      </c>
      <c r="G27">
        <f t="shared" si="16"/>
        <v>98.81084213494907</v>
      </c>
      <c r="H27">
        <f t="shared" si="16"/>
        <v>101.09847255324553</v>
      </c>
      <c r="J27" t="str">
        <f t="shared" si="15"/>
        <v>Donor 2</v>
      </c>
      <c r="K27">
        <f t="shared" si="15"/>
        <v>0.7291272015436725</v>
      </c>
      <c r="L27">
        <f t="shared" si="15"/>
        <v>0.77643458014679723</v>
      </c>
      <c r="M27">
        <f t="shared" si="15"/>
        <v>0.84694500714167764</v>
      </c>
      <c r="O27">
        <f t="shared" ref="O27:O31" si="17">AVERAGE(D27:H27)</f>
        <v>77.906453682087545</v>
      </c>
      <c r="P27">
        <f t="shared" ref="P27:P31" si="18">AVERAGE(K27:M27)</f>
        <v>0.78416892961071583</v>
      </c>
    </row>
    <row r="28" spans="1:23" x14ac:dyDescent="0.25">
      <c r="A28" t="s">
        <v>191</v>
      </c>
      <c r="C28" t="str">
        <f t="shared" si="16"/>
        <v>Donor 3</v>
      </c>
      <c r="D28">
        <f t="shared" si="14"/>
        <v>88.265360179625475</v>
      </c>
      <c r="F28" s="79"/>
      <c r="G28">
        <f t="shared" si="14"/>
        <v>80.958926091344679</v>
      </c>
      <c r="H28">
        <f t="shared" si="14"/>
        <v>74.918912501047132</v>
      </c>
      <c r="J28" t="str">
        <f t="shared" si="15"/>
        <v>Donor 3</v>
      </c>
      <c r="K28">
        <f t="shared" si="15"/>
        <v>0.31300959342624712</v>
      </c>
      <c r="L28">
        <f t="shared" si="15"/>
        <v>0.23777155829180038</v>
      </c>
      <c r="M28">
        <f t="shared" si="15"/>
        <v>0.15119469100343083</v>
      </c>
      <c r="O28">
        <f t="shared" si="17"/>
        <v>81.3810662573391</v>
      </c>
      <c r="P28">
        <f t="shared" si="18"/>
        <v>0.23399194757382613</v>
      </c>
    </row>
    <row r="29" spans="1:23" x14ac:dyDescent="0.25">
      <c r="C29" t="str">
        <f t="shared" si="16"/>
        <v>Donor 4</v>
      </c>
      <c r="D29">
        <f t="shared" si="14"/>
        <v>76.199834974916342</v>
      </c>
      <c r="E29">
        <f t="shared" si="14"/>
        <v>56.117092519034415</v>
      </c>
      <c r="F29">
        <f t="shared" si="14"/>
        <v>50.613871068872939</v>
      </c>
      <c r="G29">
        <f t="shared" si="14"/>
        <v>42.580789504666043</v>
      </c>
      <c r="H29">
        <f t="shared" si="14"/>
        <v>48.49290520192028</v>
      </c>
      <c r="J29" t="str">
        <f t="shared" si="15"/>
        <v>Donor 4</v>
      </c>
      <c r="K29">
        <f t="shared" si="15"/>
        <v>0.48951981468777694</v>
      </c>
      <c r="L29">
        <f t="shared" si="15"/>
        <v>0.15008857543971249</v>
      </c>
      <c r="M29">
        <f t="shared" si="15"/>
        <v>0.15310532452292239</v>
      </c>
      <c r="O29">
        <f t="shared" si="17"/>
        <v>54.800898653881994</v>
      </c>
      <c r="P29">
        <f t="shared" si="18"/>
        <v>0.2642379048834706</v>
      </c>
    </row>
    <row r="30" spans="1:23" x14ac:dyDescent="0.25">
      <c r="C30" t="str">
        <f t="shared" si="16"/>
        <v>Donor 5</v>
      </c>
      <c r="D30">
        <f t="shared" si="14"/>
        <v>70.460863143743808</v>
      </c>
      <c r="E30">
        <f t="shared" si="14"/>
        <v>128.24087424746037</v>
      </c>
      <c r="G30">
        <f t="shared" si="14"/>
        <v>81.251532537902051</v>
      </c>
      <c r="H30">
        <f t="shared" si="14"/>
        <v>73.507245594878967</v>
      </c>
      <c r="J30" t="str">
        <f t="shared" si="15"/>
        <v>Donor 5</v>
      </c>
      <c r="K30">
        <f t="shared" si="15"/>
        <v>0.58672207642640783</v>
      </c>
      <c r="L30">
        <f t="shared" si="15"/>
        <v>0.40095019273455224</v>
      </c>
      <c r="M30">
        <f t="shared" si="15"/>
        <v>0.41075438697549543</v>
      </c>
      <c r="O30">
        <f t="shared" si="17"/>
        <v>88.365128880996295</v>
      </c>
      <c r="P30">
        <f t="shared" si="18"/>
        <v>0.46614221871215183</v>
      </c>
    </row>
    <row r="31" spans="1:23" x14ac:dyDescent="0.25">
      <c r="C31" t="str">
        <f>C24</f>
        <v>Donor 6</v>
      </c>
      <c r="D31">
        <f t="shared" ref="D31:H31" si="19">D24</f>
        <v>32.045812655918184</v>
      </c>
      <c r="E31">
        <f t="shared" si="19"/>
        <v>18.35285959233131</v>
      </c>
      <c r="F31">
        <f t="shared" si="19"/>
        <v>31.498802678210204</v>
      </c>
      <c r="G31">
        <f t="shared" si="19"/>
        <v>31.498802678210204</v>
      </c>
      <c r="H31">
        <f t="shared" si="19"/>
        <v>59.408270757657235</v>
      </c>
      <c r="J31" t="str">
        <f t="shared" si="15"/>
        <v>Donor 6</v>
      </c>
      <c r="K31">
        <f t="shared" si="15"/>
        <v>0.49893018969745151</v>
      </c>
      <c r="L31">
        <f t="shared" si="15"/>
        <v>0.281589700437966</v>
      </c>
      <c r="M31">
        <f t="shared" si="15"/>
        <v>0.36508163711958208</v>
      </c>
      <c r="O31">
        <f t="shared" si="17"/>
        <v>34.560909672465428</v>
      </c>
      <c r="P31">
        <f t="shared" si="18"/>
        <v>0.38186717575166657</v>
      </c>
    </row>
    <row r="33" spans="1:33" x14ac:dyDescent="0.25">
      <c r="A33" s="182" t="s">
        <v>94</v>
      </c>
      <c r="B33" s="182"/>
      <c r="C33" s="182"/>
      <c r="D33" s="182"/>
      <c r="E33" s="182"/>
      <c r="F33" s="182"/>
      <c r="G33" s="182"/>
      <c r="H33" s="182"/>
      <c r="I33" s="182"/>
      <c r="J33" s="182"/>
      <c r="K33" s="182"/>
      <c r="L33" s="182"/>
      <c r="M33" s="182"/>
      <c r="N33" s="182"/>
      <c r="O33" s="182"/>
      <c r="P33" s="182"/>
      <c r="Q33" s="182"/>
      <c r="R33" s="182"/>
      <c r="S33" s="182"/>
      <c r="T33" s="182"/>
      <c r="U33" s="182"/>
      <c r="V33" s="182"/>
      <c r="W33" s="182"/>
      <c r="X33" s="182"/>
      <c r="Y33" s="182"/>
      <c r="Z33" s="182"/>
      <c r="AA33" s="182"/>
      <c r="AB33" s="182"/>
      <c r="AC33" s="182"/>
      <c r="AD33" s="182"/>
      <c r="AE33" s="182"/>
      <c r="AF33" s="182"/>
    </row>
    <row r="34" spans="1:33" x14ac:dyDescent="0.25">
      <c r="A34" t="s">
        <v>183</v>
      </c>
      <c r="C34" t="s">
        <v>13</v>
      </c>
      <c r="J34" t="s">
        <v>14</v>
      </c>
      <c r="Q34" t="s">
        <v>122</v>
      </c>
    </row>
    <row r="35" spans="1:33" x14ac:dyDescent="0.25">
      <c r="C35" t="s">
        <v>116</v>
      </c>
      <c r="D35" t="s">
        <v>117</v>
      </c>
      <c r="E35" t="s">
        <v>118</v>
      </c>
      <c r="F35" t="s">
        <v>119</v>
      </c>
      <c r="G35" t="s">
        <v>120</v>
      </c>
      <c r="H35" t="s">
        <v>121</v>
      </c>
      <c r="I35" s="75"/>
      <c r="J35" t="s">
        <v>116</v>
      </c>
      <c r="K35" t="s">
        <v>117</v>
      </c>
      <c r="L35" t="s">
        <v>118</v>
      </c>
      <c r="M35" t="s">
        <v>119</v>
      </c>
      <c r="N35" t="s">
        <v>120</v>
      </c>
      <c r="O35" t="s">
        <v>121</v>
      </c>
      <c r="P35" s="75"/>
      <c r="R35" s="75"/>
      <c r="S35" s="75"/>
      <c r="T35" s="75"/>
      <c r="U35" s="75"/>
      <c r="V35" s="75"/>
      <c r="W35" s="75"/>
      <c r="X35" s="75"/>
      <c r="Y35" s="75"/>
      <c r="Z35" s="75"/>
      <c r="AA35" s="75"/>
      <c r="AB35" s="75"/>
      <c r="AC35" s="75"/>
      <c r="AE35" s="75"/>
      <c r="AF35" s="1"/>
      <c r="AG35" s="1"/>
    </row>
    <row r="36" spans="1:33" x14ac:dyDescent="0.25">
      <c r="B36" s="77" t="s">
        <v>91</v>
      </c>
      <c r="C36" s="1">
        <v>-99.38</v>
      </c>
      <c r="D36" s="1">
        <v>-91.11</v>
      </c>
      <c r="E36" s="1">
        <v>-78.27</v>
      </c>
      <c r="F36" s="1">
        <v>-102</v>
      </c>
      <c r="G36" s="1">
        <v>-114.8</v>
      </c>
      <c r="H36" s="1">
        <v>-100.8</v>
      </c>
      <c r="I36" s="1"/>
      <c r="J36" s="1">
        <v>-101.3</v>
      </c>
      <c r="K36" s="1">
        <v>-101.8</v>
      </c>
      <c r="L36" s="1">
        <v>-101</v>
      </c>
      <c r="M36" s="1">
        <v>-100.8</v>
      </c>
      <c r="N36" s="1">
        <v>-101</v>
      </c>
      <c r="O36" s="1">
        <v>-100.8</v>
      </c>
      <c r="P36" s="75"/>
      <c r="Q36" s="1">
        <v>-101.6</v>
      </c>
      <c r="R36" s="1"/>
      <c r="S36" s="1"/>
      <c r="T36" s="1"/>
      <c r="U36" s="1"/>
      <c r="V36" s="1"/>
      <c r="W36" s="1"/>
      <c r="X36" s="1"/>
      <c r="Y36" s="1"/>
      <c r="Z36" s="1"/>
      <c r="AA36" s="1"/>
      <c r="AB36" s="1"/>
      <c r="AC36" s="1"/>
      <c r="AE36" s="1"/>
      <c r="AF36" s="1"/>
      <c r="AG36" s="1"/>
    </row>
    <row r="37" spans="1:33" x14ac:dyDescent="0.25">
      <c r="B37" s="77" t="s">
        <v>93</v>
      </c>
      <c r="C37" s="1">
        <v>6.3689999999999998</v>
      </c>
      <c r="D37" s="1">
        <v>0.4269</v>
      </c>
      <c r="E37" s="1">
        <v>-0.42070000000000002</v>
      </c>
      <c r="F37" s="1">
        <v>-6.9379999999999997</v>
      </c>
      <c r="G37" s="1">
        <v>6.827</v>
      </c>
      <c r="H37" s="1">
        <v>-12.62</v>
      </c>
      <c r="I37" s="1"/>
      <c r="J37" s="1">
        <v>14.21</v>
      </c>
      <c r="K37" s="1">
        <v>9.6389999999999993</v>
      </c>
      <c r="L37" s="1">
        <v>15.27</v>
      </c>
      <c r="M37" s="1">
        <v>-0.91290000000000004</v>
      </c>
      <c r="N37" s="1">
        <v>10.26</v>
      </c>
      <c r="O37" s="1">
        <v>2.3359999999999999</v>
      </c>
      <c r="P37" s="75"/>
      <c r="Q37" s="1">
        <v>8.4879999999999995</v>
      </c>
      <c r="R37" s="1"/>
      <c r="S37" s="1"/>
      <c r="T37" s="1"/>
      <c r="U37" s="1"/>
      <c r="V37" s="1"/>
      <c r="W37" s="1"/>
      <c r="X37" s="1"/>
      <c r="Y37" s="1"/>
      <c r="Z37" s="1"/>
      <c r="AA37" s="1"/>
      <c r="AB37" s="1"/>
      <c r="AC37" s="1"/>
      <c r="AE37" s="1"/>
      <c r="AF37" s="1"/>
      <c r="AG37" s="1"/>
    </row>
    <row r="38" spans="1:33" x14ac:dyDescent="0.25">
      <c r="B38" s="77" t="s">
        <v>94</v>
      </c>
      <c r="C38" s="1">
        <v>5.9349999999999999E-5</v>
      </c>
      <c r="D38" s="1">
        <v>6.3009999999999995E-5</v>
      </c>
      <c r="E38" s="1">
        <v>3.3640000000000003E-5</v>
      </c>
      <c r="F38" s="1">
        <v>6.3609999999999996E-5</v>
      </c>
      <c r="G38" s="1">
        <v>1.044E-4</v>
      </c>
      <c r="H38" s="1">
        <v>4.6740000000000003E-5</v>
      </c>
      <c r="I38" s="1"/>
      <c r="J38" s="1">
        <v>2.2109999999999999E-7</v>
      </c>
      <c r="K38" s="1">
        <v>6.8270000000000005E-7</v>
      </c>
      <c r="L38" s="1">
        <v>1.754E-7</v>
      </c>
      <c r="M38" s="1">
        <v>2.3419999999999999E-7</v>
      </c>
      <c r="N38" s="1">
        <v>3.9079999999999998E-7</v>
      </c>
      <c r="O38" s="1">
        <v>3.587E-7</v>
      </c>
      <c r="P38" s="75"/>
      <c r="Q38" s="1">
        <v>1.023E-6</v>
      </c>
      <c r="R38" s="1"/>
      <c r="S38" s="1"/>
      <c r="T38" s="1"/>
      <c r="U38" s="1"/>
      <c r="V38" s="1"/>
      <c r="W38" s="1"/>
      <c r="X38" s="1"/>
      <c r="Y38" s="1"/>
      <c r="Z38" s="1"/>
      <c r="AA38" s="1"/>
      <c r="AB38" s="1"/>
      <c r="AC38" s="1"/>
      <c r="AE38" s="1"/>
      <c r="AF38" s="1"/>
      <c r="AG38" s="1"/>
    </row>
    <row r="39" spans="1:33" x14ac:dyDescent="0.25">
      <c r="B39" s="77" t="s">
        <v>95</v>
      </c>
      <c r="C39" s="1">
        <v>-0.92059999999999997</v>
      </c>
      <c r="D39" s="1">
        <v>-1.0780000000000001</v>
      </c>
      <c r="E39" s="1">
        <v>-1.44</v>
      </c>
      <c r="F39" s="1">
        <v>-1.0660000000000001</v>
      </c>
      <c r="G39" s="1">
        <v>-0.95940000000000003</v>
      </c>
      <c r="H39" s="1">
        <v>-0.996</v>
      </c>
      <c r="I39" s="1"/>
      <c r="J39" s="1">
        <v>-0.92579999999999996</v>
      </c>
      <c r="K39" s="1">
        <v>-1.05</v>
      </c>
      <c r="L39" s="1">
        <v>-1.018</v>
      </c>
      <c r="M39" s="1">
        <v>-1.0289999999999999</v>
      </c>
      <c r="N39" s="1">
        <v>-1.127</v>
      </c>
      <c r="O39" s="1">
        <v>-1.046</v>
      </c>
      <c r="P39" s="75"/>
      <c r="Q39" s="1">
        <v>-1.2250000000000001</v>
      </c>
      <c r="R39" s="1"/>
      <c r="S39" s="1"/>
      <c r="T39" s="1"/>
      <c r="U39" s="1"/>
      <c r="V39" s="1"/>
      <c r="W39" s="1"/>
      <c r="X39" s="1"/>
      <c r="Y39" s="1"/>
      <c r="Z39" s="1"/>
      <c r="AA39" s="1"/>
      <c r="AB39" s="1"/>
      <c r="AC39" s="1"/>
      <c r="AE39" s="1"/>
      <c r="AF39" s="1"/>
      <c r="AG39" s="1"/>
    </row>
    <row r="40" spans="1:33" x14ac:dyDescent="0.25">
      <c r="AF40" s="1"/>
      <c r="AG40" s="1"/>
    </row>
    <row r="41" spans="1:33" x14ac:dyDescent="0.25">
      <c r="B41" s="75" t="s">
        <v>184</v>
      </c>
      <c r="C41" s="107">
        <f>C37*-1</f>
        <v>-6.3689999999999998</v>
      </c>
      <c r="D41" s="107">
        <f t="shared" ref="D41:G41" si="20">D37*-1</f>
        <v>-0.4269</v>
      </c>
      <c r="E41" s="107">
        <f t="shared" si="20"/>
        <v>0.42070000000000002</v>
      </c>
      <c r="F41" s="107">
        <f t="shared" si="20"/>
        <v>6.9379999999999997</v>
      </c>
      <c r="G41" s="107">
        <f t="shared" si="20"/>
        <v>-6.827</v>
      </c>
      <c r="H41" s="107">
        <f t="shared" ref="H41" si="21">H37*-1</f>
        <v>12.62</v>
      </c>
      <c r="I41" s="78"/>
      <c r="J41" s="107">
        <f>J37*-1</f>
        <v>-14.21</v>
      </c>
      <c r="K41" s="107">
        <f t="shared" ref="K41:O41" si="22">K37*-1</f>
        <v>-9.6389999999999993</v>
      </c>
      <c r="L41" s="107">
        <f t="shared" si="22"/>
        <v>-15.27</v>
      </c>
      <c r="M41" s="107">
        <f t="shared" si="22"/>
        <v>0.91290000000000004</v>
      </c>
      <c r="N41" s="107">
        <f t="shared" si="22"/>
        <v>-10.26</v>
      </c>
      <c r="O41" s="107">
        <f t="shared" si="22"/>
        <v>-2.3359999999999999</v>
      </c>
      <c r="P41" s="78"/>
      <c r="Q41" s="107">
        <f>Q37*-1</f>
        <v>-8.4879999999999995</v>
      </c>
      <c r="R41" s="78"/>
      <c r="S41" s="78"/>
      <c r="T41" s="78"/>
      <c r="U41" s="78"/>
      <c r="V41" s="78"/>
      <c r="W41" s="78"/>
      <c r="X41" s="78"/>
      <c r="Y41" s="78"/>
      <c r="Z41" s="78"/>
      <c r="AA41" s="78"/>
      <c r="AB41" s="78"/>
      <c r="AC41" s="78"/>
      <c r="AE41" s="78"/>
      <c r="AF41" s="78"/>
    </row>
    <row r="42" spans="1:33" x14ac:dyDescent="0.25">
      <c r="B42" s="75" t="s">
        <v>185</v>
      </c>
      <c r="C42" s="107">
        <f>C36*-1</f>
        <v>99.38</v>
      </c>
      <c r="D42" s="107">
        <f t="shared" ref="D42:G42" si="23">D36*-1</f>
        <v>91.11</v>
      </c>
      <c r="E42" s="107">
        <f t="shared" si="23"/>
        <v>78.27</v>
      </c>
      <c r="F42" s="107">
        <f t="shared" si="23"/>
        <v>102</v>
      </c>
      <c r="G42" s="107">
        <f t="shared" si="23"/>
        <v>114.8</v>
      </c>
      <c r="H42" s="107">
        <f t="shared" ref="H42" si="24">H36*-1</f>
        <v>100.8</v>
      </c>
      <c r="I42" s="78"/>
      <c r="J42" s="107">
        <f>J36*-1</f>
        <v>101.3</v>
      </c>
      <c r="K42" s="107">
        <f t="shared" ref="K42:O42" si="25">K36*-1</f>
        <v>101.8</v>
      </c>
      <c r="L42" s="107">
        <f t="shared" si="25"/>
        <v>101</v>
      </c>
      <c r="M42" s="107">
        <f t="shared" si="25"/>
        <v>100.8</v>
      </c>
      <c r="N42" s="107">
        <f t="shared" si="25"/>
        <v>101</v>
      </c>
      <c r="O42" s="107">
        <f t="shared" si="25"/>
        <v>100.8</v>
      </c>
      <c r="P42" s="78"/>
      <c r="Q42" s="107">
        <f>Q36*-1</f>
        <v>101.6</v>
      </c>
      <c r="R42" s="78"/>
      <c r="S42" s="78"/>
      <c r="T42" s="78"/>
      <c r="U42" s="78"/>
      <c r="V42" s="78"/>
      <c r="W42" s="78"/>
      <c r="X42" s="78"/>
      <c r="Y42" s="78"/>
      <c r="Z42" s="78"/>
      <c r="AA42" s="78"/>
      <c r="AB42" s="78"/>
      <c r="AC42" s="78"/>
      <c r="AE42" s="78"/>
      <c r="AF42" s="78"/>
    </row>
    <row r="43" spans="1:33" x14ac:dyDescent="0.25">
      <c r="B43" s="75" t="s">
        <v>168</v>
      </c>
      <c r="C43" s="107">
        <f>ABS(C39)</f>
        <v>0.92059999999999997</v>
      </c>
      <c r="D43" s="107">
        <f t="shared" ref="D43:G43" si="26">ABS(D39)</f>
        <v>1.0780000000000001</v>
      </c>
      <c r="E43" s="107">
        <f t="shared" si="26"/>
        <v>1.44</v>
      </c>
      <c r="F43" s="107">
        <f t="shared" si="26"/>
        <v>1.0660000000000001</v>
      </c>
      <c r="G43" s="107">
        <f t="shared" si="26"/>
        <v>0.95940000000000003</v>
      </c>
      <c r="H43" s="107">
        <f t="shared" ref="H43" si="27">ABS(H39)</f>
        <v>0.996</v>
      </c>
      <c r="I43" s="78"/>
      <c r="J43" s="107">
        <f>ABS(J39)</f>
        <v>0.92579999999999996</v>
      </c>
      <c r="K43" s="107">
        <f t="shared" ref="K43:O43" si="28">ABS(K39)</f>
        <v>1.05</v>
      </c>
      <c r="L43" s="107">
        <f t="shared" si="28"/>
        <v>1.018</v>
      </c>
      <c r="M43" s="107">
        <f t="shared" si="28"/>
        <v>1.0289999999999999</v>
      </c>
      <c r="N43" s="107">
        <f t="shared" si="28"/>
        <v>1.127</v>
      </c>
      <c r="O43" s="107">
        <f t="shared" si="28"/>
        <v>1.046</v>
      </c>
      <c r="P43" s="78"/>
      <c r="Q43" s="107">
        <f>ABS(Q39)</f>
        <v>1.2250000000000001</v>
      </c>
      <c r="R43" s="78"/>
      <c r="S43" s="78"/>
      <c r="T43" s="78"/>
      <c r="U43" s="78"/>
      <c r="V43" s="78"/>
      <c r="W43" s="78"/>
      <c r="X43" s="78"/>
      <c r="Y43" s="78"/>
      <c r="Z43" s="78"/>
      <c r="AA43" s="78"/>
      <c r="AB43" s="78"/>
      <c r="AC43" s="78"/>
      <c r="AE43" s="78"/>
      <c r="AF43" s="78"/>
    </row>
    <row r="45" spans="1:33" x14ac:dyDescent="0.25">
      <c r="B45" t="s">
        <v>177</v>
      </c>
      <c r="C45" s="79">
        <f>1000000*C38/(((C42-50)/(50-C41))^(1/C43))</f>
        <v>68.528039309049632</v>
      </c>
      <c r="D45" s="79">
        <f t="shared" ref="D45:H45" si="29">1000000*D38/(((D42-50)/(50-D41))^(1/D43))</f>
        <v>76.156189663891979</v>
      </c>
      <c r="E45" s="79">
        <f t="shared" si="29"/>
        <v>49.69157708459079</v>
      </c>
      <c r="F45" s="79">
        <f t="shared" si="29"/>
        <v>53.295132539352799</v>
      </c>
      <c r="G45" s="79">
        <f t="shared" si="29"/>
        <v>91.047333596981659</v>
      </c>
      <c r="H45" s="79">
        <f t="shared" si="29"/>
        <v>34.350198811324795</v>
      </c>
      <c r="I45" s="79"/>
      <c r="J45" s="79">
        <f>1000000*J38/(((J42-50)/(50-J41))^(1/J43))</f>
        <v>0.28176509536298078</v>
      </c>
      <c r="K45" s="79">
        <f t="shared" ref="K45:O45" si="30">1000000*K38/(((K42-50)/(50-K41))^(1/K43))</f>
        <v>0.78075753084918165</v>
      </c>
      <c r="L45" s="79">
        <f t="shared" si="30"/>
        <v>0.22350052335795623</v>
      </c>
      <c r="M45" s="79">
        <f t="shared" si="30"/>
        <v>0.22652199236731396</v>
      </c>
      <c r="N45" s="79">
        <f t="shared" si="30"/>
        <v>0.45315649796487056</v>
      </c>
      <c r="O45" s="79">
        <f t="shared" si="30"/>
        <v>0.36906194667230829</v>
      </c>
      <c r="Q45" s="79">
        <f>1000000*Q38/(((Q42-50)/(50-Q41))^(1/Q43))</f>
        <v>1.1331769477528832</v>
      </c>
      <c r="R45" s="79"/>
      <c r="S45" s="79"/>
      <c r="T45" s="79"/>
      <c r="U45" s="79"/>
      <c r="V45" s="79"/>
      <c r="W45" s="79"/>
      <c r="X45" s="79"/>
      <c r="Y45" s="79"/>
      <c r="Z45" s="79"/>
      <c r="AA45" s="79"/>
      <c r="AB45" s="79"/>
      <c r="AC45" s="79"/>
      <c r="AE45" s="79"/>
      <c r="AF45" s="79"/>
    </row>
    <row r="46" spans="1:33" x14ac:dyDescent="0.25">
      <c r="C46" t="s">
        <v>116</v>
      </c>
      <c r="D46" t="s">
        <v>117</v>
      </c>
      <c r="E46" t="s">
        <v>118</v>
      </c>
      <c r="F46" t="s">
        <v>119</v>
      </c>
      <c r="G46" t="s">
        <v>120</v>
      </c>
      <c r="H46" t="s">
        <v>121</v>
      </c>
      <c r="I46" s="75"/>
      <c r="J46" t="s">
        <v>116</v>
      </c>
      <c r="K46" t="s">
        <v>117</v>
      </c>
      <c r="L46" t="s">
        <v>118</v>
      </c>
      <c r="M46" t="s">
        <v>119</v>
      </c>
      <c r="N46" t="s">
        <v>120</v>
      </c>
      <c r="O46" t="s">
        <v>121</v>
      </c>
      <c r="P46" s="75"/>
      <c r="R46" s="75"/>
      <c r="S46" s="75"/>
      <c r="T46" s="75"/>
      <c r="U46" s="75"/>
      <c r="V46" s="75"/>
      <c r="W46" s="75"/>
      <c r="X46" s="75"/>
      <c r="Y46" s="75"/>
      <c r="Z46" s="75"/>
      <c r="AA46" s="75"/>
      <c r="AB46" s="75"/>
      <c r="AC46" s="75"/>
      <c r="AE46" s="75"/>
      <c r="AF46" s="1"/>
    </row>
  </sheetData>
  <mergeCells count="1">
    <mergeCell ref="A33:AF3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4936C8-AD02-4877-A3E8-3CBE3C2C25C0}">
  <dimension ref="A2:HK114"/>
  <sheetViews>
    <sheetView topLeftCell="A37" zoomScale="70" zoomScaleNormal="70" workbookViewId="0">
      <selection activeCell="O56" sqref="O56"/>
    </sheetView>
  </sheetViews>
  <sheetFormatPr defaultColWidth="11.28515625" defaultRowHeight="15" x14ac:dyDescent="0.25"/>
  <sheetData>
    <row r="2" spans="1:219" x14ac:dyDescent="0.25">
      <c r="B2" s="75" t="s">
        <v>96</v>
      </c>
      <c r="C2" s="75" t="s">
        <v>97</v>
      </c>
      <c r="D2" s="75"/>
      <c r="E2" s="75"/>
      <c r="F2" s="75"/>
      <c r="I2" s="75" t="s">
        <v>167</v>
      </c>
    </row>
    <row r="3" spans="1:219" x14ac:dyDescent="0.25">
      <c r="B3" s="75"/>
      <c r="C3" s="75" t="s">
        <v>98</v>
      </c>
      <c r="D3" s="75"/>
      <c r="E3" s="75"/>
      <c r="F3" s="75"/>
    </row>
    <row r="4" spans="1:219" x14ac:dyDescent="0.25">
      <c r="B4" s="75"/>
      <c r="C4" s="75" t="s">
        <v>99</v>
      </c>
      <c r="D4" s="75"/>
      <c r="E4" s="75"/>
      <c r="F4" s="75"/>
    </row>
    <row r="6" spans="1:219" x14ac:dyDescent="0.25">
      <c r="DH6" t="s">
        <v>176</v>
      </c>
    </row>
    <row r="7" spans="1:219" s="75" customFormat="1" x14ac:dyDescent="0.25">
      <c r="A7" s="75" t="s">
        <v>171</v>
      </c>
      <c r="C7" s="76"/>
      <c r="D7" s="84" t="s">
        <v>19</v>
      </c>
      <c r="E7" s="85" t="s">
        <v>20</v>
      </c>
      <c r="F7" s="85" t="s">
        <v>21</v>
      </c>
      <c r="G7" s="85" t="s">
        <v>22</v>
      </c>
      <c r="H7" s="85" t="s">
        <v>23</v>
      </c>
      <c r="I7" s="85" t="s">
        <v>24</v>
      </c>
      <c r="J7" s="85" t="s">
        <v>25</v>
      </c>
      <c r="K7" s="85" t="s">
        <v>26</v>
      </c>
      <c r="L7" s="86" t="s">
        <v>27</v>
      </c>
      <c r="M7" s="84" t="s">
        <v>28</v>
      </c>
      <c r="N7" s="85" t="s">
        <v>29</v>
      </c>
      <c r="O7" s="85" t="s">
        <v>30</v>
      </c>
      <c r="P7" s="85" t="s">
        <v>31</v>
      </c>
      <c r="Q7" s="85" t="s">
        <v>32</v>
      </c>
      <c r="R7" s="85" t="s">
        <v>33</v>
      </c>
      <c r="S7" s="85" t="s">
        <v>34</v>
      </c>
      <c r="T7" s="85" t="s">
        <v>35</v>
      </c>
      <c r="U7" s="86" t="s">
        <v>36</v>
      </c>
      <c r="V7" s="84" t="s">
        <v>37</v>
      </c>
      <c r="W7" s="85" t="s">
        <v>38</v>
      </c>
      <c r="X7" s="85" t="s">
        <v>39</v>
      </c>
      <c r="Y7" s="85" t="s">
        <v>40</v>
      </c>
      <c r="Z7" s="85" t="s">
        <v>41</v>
      </c>
      <c r="AA7" s="85" t="s">
        <v>42</v>
      </c>
      <c r="AB7" s="85" t="s">
        <v>43</v>
      </c>
      <c r="AC7" s="85" t="s">
        <v>44</v>
      </c>
      <c r="AD7" s="86" t="s">
        <v>45</v>
      </c>
      <c r="AE7" s="84" t="s">
        <v>46</v>
      </c>
      <c r="AF7" s="85" t="s">
        <v>47</v>
      </c>
      <c r="AG7" s="85" t="s">
        <v>48</v>
      </c>
      <c r="AH7" s="85" t="s">
        <v>49</v>
      </c>
      <c r="AI7" s="85" t="s">
        <v>50</v>
      </c>
      <c r="AJ7" s="85" t="s">
        <v>51</v>
      </c>
      <c r="AK7" s="85" t="s">
        <v>52</v>
      </c>
      <c r="AL7" s="85" t="s">
        <v>53</v>
      </c>
      <c r="AM7" s="86" t="s">
        <v>54</v>
      </c>
      <c r="AN7" s="84" t="s">
        <v>55</v>
      </c>
      <c r="AO7" s="85" t="s">
        <v>56</v>
      </c>
      <c r="AP7" s="85" t="s">
        <v>57</v>
      </c>
      <c r="AQ7" s="85" t="s">
        <v>58</v>
      </c>
      <c r="AR7" s="85" t="s">
        <v>59</v>
      </c>
      <c r="AS7" s="85" t="s">
        <v>60</v>
      </c>
      <c r="AT7" s="85" t="s">
        <v>61</v>
      </c>
      <c r="AU7" s="85" t="s">
        <v>62</v>
      </c>
      <c r="AV7" s="86" t="s">
        <v>63</v>
      </c>
      <c r="AW7" s="84" t="s">
        <v>64</v>
      </c>
      <c r="AX7" s="85" t="s">
        <v>65</v>
      </c>
      <c r="AY7" s="85" t="s">
        <v>66</v>
      </c>
      <c r="AZ7" s="85" t="s">
        <v>67</v>
      </c>
      <c r="BA7" s="85" t="s">
        <v>68</v>
      </c>
      <c r="BB7" s="85" t="s">
        <v>69</v>
      </c>
      <c r="BC7" s="85" t="s">
        <v>70</v>
      </c>
      <c r="BD7" s="85" t="s">
        <v>71</v>
      </c>
      <c r="BE7" s="86" t="s">
        <v>72</v>
      </c>
      <c r="BF7" s="84" t="s">
        <v>73</v>
      </c>
      <c r="BG7" s="85" t="s">
        <v>74</v>
      </c>
      <c r="BH7" s="85" t="s">
        <v>75</v>
      </c>
      <c r="BI7" s="85" t="s">
        <v>76</v>
      </c>
      <c r="BJ7" s="85" t="s">
        <v>77</v>
      </c>
      <c r="BK7" s="85" t="s">
        <v>78</v>
      </c>
      <c r="BL7" s="85" t="s">
        <v>79</v>
      </c>
      <c r="BM7" s="85" t="s">
        <v>80</v>
      </c>
      <c r="BN7" s="86" t="s">
        <v>81</v>
      </c>
      <c r="BO7" s="84" t="s">
        <v>19</v>
      </c>
      <c r="BP7" s="85" t="s">
        <v>20</v>
      </c>
      <c r="BQ7" s="85" t="s">
        <v>21</v>
      </c>
      <c r="BR7" s="85" t="s">
        <v>22</v>
      </c>
      <c r="BS7" s="85" t="s">
        <v>23</v>
      </c>
      <c r="BT7" s="85" t="s">
        <v>24</v>
      </c>
      <c r="BU7" s="85" t="s">
        <v>25</v>
      </c>
      <c r="BV7" s="85" t="s">
        <v>26</v>
      </c>
      <c r="BW7" s="86" t="s">
        <v>27</v>
      </c>
      <c r="BX7" s="84" t="s">
        <v>82</v>
      </c>
      <c r="BY7" s="85" t="s">
        <v>83</v>
      </c>
      <c r="BZ7" s="85" t="s">
        <v>84</v>
      </c>
      <c r="CA7" s="85" t="s">
        <v>85</v>
      </c>
      <c r="CB7" s="85" t="s">
        <v>86</v>
      </c>
      <c r="CC7" s="85" t="s">
        <v>87</v>
      </c>
      <c r="CD7" s="85" t="s">
        <v>88</v>
      </c>
      <c r="CE7" s="85" t="s">
        <v>89</v>
      </c>
      <c r="CF7" s="86" t="s">
        <v>90</v>
      </c>
      <c r="CG7" s="84" t="s">
        <v>73</v>
      </c>
      <c r="CH7" s="85" t="s">
        <v>74</v>
      </c>
      <c r="CI7" s="85" t="s">
        <v>75</v>
      </c>
      <c r="CJ7" s="85" t="s">
        <v>76</v>
      </c>
      <c r="CK7" s="85" t="s">
        <v>77</v>
      </c>
      <c r="CL7" s="85" t="s">
        <v>78</v>
      </c>
      <c r="CM7" s="85" t="s">
        <v>79</v>
      </c>
      <c r="CN7" s="85" t="s">
        <v>80</v>
      </c>
      <c r="CO7" s="86" t="s">
        <v>81</v>
      </c>
      <c r="CP7" s="84" t="s">
        <v>55</v>
      </c>
      <c r="CQ7" s="85" t="s">
        <v>56</v>
      </c>
      <c r="CR7" s="85" t="s">
        <v>57</v>
      </c>
      <c r="CS7" s="85" t="s">
        <v>58</v>
      </c>
      <c r="CT7" s="85" t="s">
        <v>59</v>
      </c>
      <c r="CU7" s="85" t="s">
        <v>60</v>
      </c>
      <c r="CV7" s="85" t="s">
        <v>61</v>
      </c>
      <c r="CW7" s="85" t="s">
        <v>62</v>
      </c>
      <c r="CX7" s="86" t="s">
        <v>63</v>
      </c>
      <c r="CY7" s="84" t="s">
        <v>82</v>
      </c>
      <c r="CZ7" s="85" t="s">
        <v>83</v>
      </c>
      <c r="DA7" s="85" t="s">
        <v>84</v>
      </c>
      <c r="DB7" s="85" t="s">
        <v>85</v>
      </c>
      <c r="DC7" s="85" t="s">
        <v>86</v>
      </c>
      <c r="DD7" s="85" t="s">
        <v>87</v>
      </c>
      <c r="DE7" s="85" t="s">
        <v>88</v>
      </c>
      <c r="DF7" s="85" t="s">
        <v>89</v>
      </c>
      <c r="DG7" s="86" t="s">
        <v>90</v>
      </c>
      <c r="DH7" s="93" t="s">
        <v>19</v>
      </c>
      <c r="DI7" s="85" t="s">
        <v>20</v>
      </c>
      <c r="DJ7" s="85" t="s">
        <v>21</v>
      </c>
      <c r="DK7" s="85" t="s">
        <v>22</v>
      </c>
      <c r="DL7" s="85" t="s">
        <v>23</v>
      </c>
      <c r="DM7" s="85" t="s">
        <v>24</v>
      </c>
      <c r="DN7" s="85" t="s">
        <v>25</v>
      </c>
      <c r="DO7" s="85" t="s">
        <v>26</v>
      </c>
      <c r="DP7" s="86" t="s">
        <v>27</v>
      </c>
      <c r="DQ7" s="84" t="s">
        <v>28</v>
      </c>
      <c r="DR7" s="85" t="s">
        <v>29</v>
      </c>
      <c r="DS7" s="85" t="s">
        <v>30</v>
      </c>
      <c r="DT7" s="85" t="s">
        <v>31</v>
      </c>
      <c r="DU7" s="85" t="s">
        <v>32</v>
      </c>
      <c r="DV7" s="85" t="s">
        <v>33</v>
      </c>
      <c r="DW7" s="85" t="s">
        <v>34</v>
      </c>
      <c r="DX7" s="85" t="s">
        <v>35</v>
      </c>
      <c r="DY7" s="86" t="s">
        <v>36</v>
      </c>
      <c r="DZ7" s="84" t="s">
        <v>37</v>
      </c>
      <c r="EA7" s="85" t="s">
        <v>38</v>
      </c>
      <c r="EB7" s="85" t="s">
        <v>39</v>
      </c>
      <c r="EC7" s="85" t="s">
        <v>40</v>
      </c>
      <c r="ED7" s="85" t="s">
        <v>41</v>
      </c>
      <c r="EE7" s="85" t="s">
        <v>42</v>
      </c>
      <c r="EF7" s="85" t="s">
        <v>43</v>
      </c>
      <c r="EG7" s="85" t="s">
        <v>44</v>
      </c>
      <c r="EH7" s="86" t="s">
        <v>45</v>
      </c>
      <c r="EI7" s="84" t="s">
        <v>46</v>
      </c>
      <c r="EJ7" s="85" t="s">
        <v>47</v>
      </c>
      <c r="EK7" s="85" t="s">
        <v>48</v>
      </c>
      <c r="EL7" s="85" t="s">
        <v>49</v>
      </c>
      <c r="EM7" s="85" t="s">
        <v>50</v>
      </c>
      <c r="EN7" s="85" t="s">
        <v>51</v>
      </c>
      <c r="EO7" s="85" t="s">
        <v>52</v>
      </c>
      <c r="EP7" s="85" t="s">
        <v>53</v>
      </c>
      <c r="EQ7" s="86" t="s">
        <v>54</v>
      </c>
      <c r="ER7" s="84" t="s">
        <v>55</v>
      </c>
      <c r="ES7" s="85" t="s">
        <v>56</v>
      </c>
      <c r="ET7" s="85" t="s">
        <v>57</v>
      </c>
      <c r="EU7" s="85" t="s">
        <v>58</v>
      </c>
      <c r="EV7" s="85" t="s">
        <v>59</v>
      </c>
      <c r="EW7" s="85" t="s">
        <v>60</v>
      </c>
      <c r="EX7" s="85" t="s">
        <v>61</v>
      </c>
      <c r="EY7" s="85" t="s">
        <v>62</v>
      </c>
      <c r="EZ7" s="86" t="s">
        <v>63</v>
      </c>
      <c r="FA7" s="84" t="s">
        <v>64</v>
      </c>
      <c r="FB7" s="85" t="s">
        <v>65</v>
      </c>
      <c r="FC7" s="85" t="s">
        <v>66</v>
      </c>
      <c r="FD7" s="85" t="s">
        <v>67</v>
      </c>
      <c r="FE7" s="85" t="s">
        <v>68</v>
      </c>
      <c r="FF7" s="85" t="s">
        <v>69</v>
      </c>
      <c r="FG7" s="85" t="s">
        <v>70</v>
      </c>
      <c r="FH7" s="85" t="s">
        <v>71</v>
      </c>
      <c r="FI7" s="86" t="s">
        <v>72</v>
      </c>
      <c r="FJ7" s="84" t="s">
        <v>73</v>
      </c>
      <c r="FK7" s="85" t="s">
        <v>74</v>
      </c>
      <c r="FL7" s="85" t="s">
        <v>75</v>
      </c>
      <c r="FM7" s="85" t="s">
        <v>76</v>
      </c>
      <c r="FN7" s="85" t="s">
        <v>77</v>
      </c>
      <c r="FO7" s="85" t="s">
        <v>78</v>
      </c>
      <c r="FP7" s="85" t="s">
        <v>79</v>
      </c>
      <c r="FQ7" s="85" t="s">
        <v>80</v>
      </c>
      <c r="FR7" s="86" t="s">
        <v>81</v>
      </c>
      <c r="FS7" s="84" t="s">
        <v>19</v>
      </c>
      <c r="FT7" s="85" t="s">
        <v>20</v>
      </c>
      <c r="FU7" s="85" t="s">
        <v>21</v>
      </c>
      <c r="FV7" s="85" t="s">
        <v>22</v>
      </c>
      <c r="FW7" s="85" t="s">
        <v>23</v>
      </c>
      <c r="FX7" s="85" t="s">
        <v>24</v>
      </c>
      <c r="FY7" s="85" t="s">
        <v>25</v>
      </c>
      <c r="FZ7" s="85" t="s">
        <v>26</v>
      </c>
      <c r="GA7" s="86" t="s">
        <v>27</v>
      </c>
      <c r="GB7" s="84" t="s">
        <v>82</v>
      </c>
      <c r="GC7" s="85" t="s">
        <v>83</v>
      </c>
      <c r="GD7" s="85" t="s">
        <v>84</v>
      </c>
      <c r="GE7" s="85" t="s">
        <v>85</v>
      </c>
      <c r="GF7" s="85" t="s">
        <v>86</v>
      </c>
      <c r="GG7" s="85" t="s">
        <v>87</v>
      </c>
      <c r="GH7" s="85" t="s">
        <v>88</v>
      </c>
      <c r="GI7" s="85" t="s">
        <v>89</v>
      </c>
      <c r="GJ7" s="86" t="s">
        <v>90</v>
      </c>
      <c r="GK7" s="84" t="s">
        <v>73</v>
      </c>
      <c r="GL7" s="85" t="s">
        <v>74</v>
      </c>
      <c r="GM7" s="85" t="s">
        <v>75</v>
      </c>
      <c r="GN7" s="85" t="s">
        <v>76</v>
      </c>
      <c r="GO7" s="85" t="s">
        <v>77</v>
      </c>
      <c r="GP7" s="85" t="s">
        <v>78</v>
      </c>
      <c r="GQ7" s="85" t="s">
        <v>79</v>
      </c>
      <c r="GR7" s="85" t="s">
        <v>80</v>
      </c>
      <c r="GS7" s="86" t="s">
        <v>81</v>
      </c>
      <c r="GT7" s="84" t="s">
        <v>55</v>
      </c>
      <c r="GU7" s="85" t="s">
        <v>56</v>
      </c>
      <c r="GV7" s="85" t="s">
        <v>57</v>
      </c>
      <c r="GW7" s="85" t="s">
        <v>58</v>
      </c>
      <c r="GX7" s="85" t="s">
        <v>59</v>
      </c>
      <c r="GY7" s="85" t="s">
        <v>60</v>
      </c>
      <c r="GZ7" s="85" t="s">
        <v>61</v>
      </c>
      <c r="HA7" s="85" t="s">
        <v>62</v>
      </c>
      <c r="HB7" s="86" t="s">
        <v>63</v>
      </c>
      <c r="HC7" s="84" t="s">
        <v>82</v>
      </c>
      <c r="HD7" s="85" t="s">
        <v>83</v>
      </c>
      <c r="HE7" s="85" t="s">
        <v>84</v>
      </c>
      <c r="HF7" s="85" t="s">
        <v>85</v>
      </c>
      <c r="HG7" s="85" t="s">
        <v>86</v>
      </c>
      <c r="HH7" s="85" t="s">
        <v>87</v>
      </c>
      <c r="HI7" s="85" t="s">
        <v>88</v>
      </c>
      <c r="HJ7" s="85" t="s">
        <v>89</v>
      </c>
      <c r="HK7" s="86" t="s">
        <v>90</v>
      </c>
    </row>
    <row r="8" spans="1:219" s="75" customFormat="1" x14ac:dyDescent="0.25">
      <c r="A8" s="75" t="s">
        <v>172</v>
      </c>
      <c r="C8" s="77" t="s">
        <v>91</v>
      </c>
      <c r="D8" s="87">
        <v>-95.76</v>
      </c>
      <c r="E8" s="88">
        <v>-91.71</v>
      </c>
      <c r="F8" s="88">
        <v>-87.87</v>
      </c>
      <c r="G8" s="88">
        <v>-99.38</v>
      </c>
      <c r="H8" s="88">
        <v>-99.27</v>
      </c>
      <c r="I8" s="88">
        <v>-95.64</v>
      </c>
      <c r="J8" s="88">
        <v>-94.01</v>
      </c>
      <c r="K8" s="88">
        <v>-87.81</v>
      </c>
      <c r="L8" s="89">
        <v>-95.64</v>
      </c>
      <c r="M8" s="87">
        <v>-100.3</v>
      </c>
      <c r="N8" s="88">
        <v>-98.8</v>
      </c>
      <c r="O8" s="88">
        <v>-99.19</v>
      </c>
      <c r="P8" s="88">
        <v>-97.67</v>
      </c>
      <c r="Q8" s="88">
        <v>-101.2</v>
      </c>
      <c r="R8" s="88">
        <v>-99.57</v>
      </c>
      <c r="S8" s="88">
        <v>-97.75</v>
      </c>
      <c r="T8" s="88">
        <v>-98.93</v>
      </c>
      <c r="U8" s="89">
        <v>-99.57</v>
      </c>
      <c r="V8" s="87">
        <v>-98.62</v>
      </c>
      <c r="W8" s="88">
        <v>-97.49</v>
      </c>
      <c r="X8" s="88">
        <v>-98.79</v>
      </c>
      <c r="Y8" s="88">
        <v>-99</v>
      </c>
      <c r="Z8" s="88">
        <v>-99.03</v>
      </c>
      <c r="AA8" s="88">
        <v>-100</v>
      </c>
      <c r="AB8" s="88">
        <v>-99.87</v>
      </c>
      <c r="AC8" s="88">
        <v>-100.5</v>
      </c>
      <c r="AD8" s="89">
        <v>-100</v>
      </c>
      <c r="AE8" s="87">
        <v>-67.13</v>
      </c>
      <c r="AF8" s="88">
        <v>-95.4</v>
      </c>
      <c r="AG8" s="88">
        <v>-90.63</v>
      </c>
      <c r="AH8" s="88">
        <v>-99.59</v>
      </c>
      <c r="AI8" s="88">
        <v>-93.84</v>
      </c>
      <c r="AJ8" s="88">
        <v>-104.8</v>
      </c>
      <c r="AK8" s="88">
        <v>-106.2</v>
      </c>
      <c r="AL8" s="88">
        <v>-102.5</v>
      </c>
      <c r="AM8" s="89">
        <v>-104.8</v>
      </c>
      <c r="AN8" s="87">
        <v>-98.93</v>
      </c>
      <c r="AO8" s="88">
        <v>-99.94</v>
      </c>
      <c r="AP8" s="88">
        <v>-100</v>
      </c>
      <c r="AQ8" s="88">
        <v>-100.2</v>
      </c>
      <c r="AR8" s="88">
        <v>-100.1</v>
      </c>
      <c r="AS8" s="88">
        <v>-100.1</v>
      </c>
      <c r="AT8" s="88">
        <v>-99.92</v>
      </c>
      <c r="AU8" s="88">
        <v>-99.97</v>
      </c>
      <c r="AV8" s="89">
        <v>-99.95</v>
      </c>
      <c r="AW8" s="87">
        <v>-98.98</v>
      </c>
      <c r="AX8" s="88">
        <v>-99.54</v>
      </c>
      <c r="AY8" s="88">
        <v>-98.9</v>
      </c>
      <c r="AZ8" s="88">
        <v>-100.4</v>
      </c>
      <c r="BA8" s="88">
        <v>-100.4</v>
      </c>
      <c r="BB8" s="88">
        <v>-99.58</v>
      </c>
      <c r="BC8" s="88">
        <v>-99.94</v>
      </c>
      <c r="BD8" s="88">
        <v>-100.1</v>
      </c>
      <c r="BE8" s="89">
        <v>-100.3</v>
      </c>
      <c r="BF8" s="87">
        <v>-99.83</v>
      </c>
      <c r="BG8" s="88">
        <v>-100</v>
      </c>
      <c r="BH8" s="88">
        <v>-99.81</v>
      </c>
      <c r="BI8" s="88">
        <v>-100.6</v>
      </c>
      <c r="BJ8" s="88">
        <v>-101.7</v>
      </c>
      <c r="BK8" s="88">
        <v>-99.74</v>
      </c>
      <c r="BL8" s="88">
        <v>-100.4</v>
      </c>
      <c r="BM8" s="88">
        <v>-100.3</v>
      </c>
      <c r="BN8" s="89">
        <v>-100.5</v>
      </c>
      <c r="BO8" s="87">
        <v>-98.3</v>
      </c>
      <c r="BP8" s="88">
        <v>-93.58</v>
      </c>
      <c r="BQ8" s="88">
        <v>-90.25</v>
      </c>
      <c r="BR8" s="88">
        <v>-99.91</v>
      </c>
      <c r="BS8" s="88">
        <v>-100.1</v>
      </c>
      <c r="BT8" s="88">
        <v>-33682</v>
      </c>
      <c r="BU8" s="88">
        <v>-99.98</v>
      </c>
      <c r="BV8" s="88">
        <v>-100.7</v>
      </c>
      <c r="BW8" s="89">
        <v>-100.5</v>
      </c>
      <c r="BX8" s="87">
        <v>-74.349999999999994</v>
      </c>
      <c r="BY8" s="88">
        <v>-101.9</v>
      </c>
      <c r="BZ8" s="88">
        <v>-67.23</v>
      </c>
      <c r="CA8" s="88">
        <v>-117</v>
      </c>
      <c r="CB8" s="88">
        <v>-92.79</v>
      </c>
      <c r="CC8" s="88">
        <v>-87.71</v>
      </c>
      <c r="CD8" s="88">
        <v>-55.15</v>
      </c>
      <c r="CE8" s="88">
        <v>-103.2</v>
      </c>
      <c r="CF8" s="89">
        <v>-87.71</v>
      </c>
      <c r="CG8" s="87">
        <v>-110.9</v>
      </c>
      <c r="CH8" s="88">
        <v>-107</v>
      </c>
      <c r="CI8" s="88">
        <v>-101.4</v>
      </c>
      <c r="CJ8" s="88">
        <v>-102.2</v>
      </c>
      <c r="CK8" s="88">
        <v>-102.6</v>
      </c>
      <c r="CL8" s="88">
        <v>-107.3</v>
      </c>
      <c r="CM8" s="88">
        <v>-99.95</v>
      </c>
      <c r="CN8" s="88">
        <v>-108.1</v>
      </c>
      <c r="CO8" s="89">
        <v>-107.3</v>
      </c>
      <c r="CP8" s="87">
        <v>-52.01</v>
      </c>
      <c r="CQ8" s="88">
        <v>-61.28</v>
      </c>
      <c r="CR8" s="88">
        <v>-68.55</v>
      </c>
      <c r="CS8" s="88">
        <v>-88.33</v>
      </c>
      <c r="CT8" s="88">
        <v>-66.7</v>
      </c>
      <c r="CU8" s="88">
        <v>-65.91</v>
      </c>
      <c r="CV8" s="88">
        <v>-67.52</v>
      </c>
      <c r="CW8" s="88">
        <v>-62.22</v>
      </c>
      <c r="CX8" s="89">
        <v>-65.91</v>
      </c>
      <c r="CY8" s="87">
        <v>-82.21</v>
      </c>
      <c r="CZ8" s="88">
        <v>-283.5</v>
      </c>
      <c r="DA8" s="88">
        <v>-77.52</v>
      </c>
      <c r="DB8" s="88">
        <v>-110.8</v>
      </c>
      <c r="DC8" s="88">
        <v>-248685</v>
      </c>
      <c r="DD8" s="88">
        <v>-81.72</v>
      </c>
      <c r="DE8" s="88">
        <v>-103.2</v>
      </c>
      <c r="DF8" s="88">
        <v>-92.02</v>
      </c>
      <c r="DG8" s="89">
        <v>-81.72</v>
      </c>
      <c r="DH8" s="94">
        <v>-23.9</v>
      </c>
      <c r="DI8" s="88">
        <v>-83.3</v>
      </c>
      <c r="DJ8" s="88">
        <v>-94.3</v>
      </c>
      <c r="DK8" s="88" t="s">
        <v>92</v>
      </c>
      <c r="DL8" s="88">
        <v>-24.65</v>
      </c>
      <c r="DM8" s="88">
        <v>-23.97</v>
      </c>
      <c r="DN8" s="88">
        <v>-51.14</v>
      </c>
      <c r="DO8" s="88">
        <v>-41.78</v>
      </c>
      <c r="DP8" s="89">
        <v>-52.24</v>
      </c>
      <c r="DQ8" s="87">
        <v>-99.52</v>
      </c>
      <c r="DR8" s="88">
        <v>-99.76</v>
      </c>
      <c r="DS8" s="88">
        <v>-100.1</v>
      </c>
      <c r="DT8" s="88">
        <v>-99.51</v>
      </c>
      <c r="DU8" s="88">
        <v>-99.98</v>
      </c>
      <c r="DV8" s="88">
        <v>-100.1</v>
      </c>
      <c r="DW8" s="88">
        <v>-100</v>
      </c>
      <c r="DX8" s="88">
        <v>-99.85</v>
      </c>
      <c r="DY8" s="89">
        <v>-99.55</v>
      </c>
      <c r="DZ8" s="87">
        <v>-89.75</v>
      </c>
      <c r="EA8" s="88">
        <v>-102</v>
      </c>
      <c r="EB8" s="88">
        <v>-98.4</v>
      </c>
      <c r="EC8" s="88">
        <v>-100.4</v>
      </c>
      <c r="ED8" s="88">
        <v>-100.9</v>
      </c>
      <c r="EE8" s="88">
        <v>-100.2</v>
      </c>
      <c r="EF8" s="88">
        <v>-99.99</v>
      </c>
      <c r="EG8" s="88">
        <v>-99.86</v>
      </c>
      <c r="EH8" s="89">
        <v>-100.8</v>
      </c>
      <c r="EI8" s="87">
        <v>-99.9</v>
      </c>
      <c r="EJ8" s="88">
        <v>-105.1</v>
      </c>
      <c r="EK8" s="88">
        <v>-100.8</v>
      </c>
      <c r="EL8" s="88">
        <v>-100.5</v>
      </c>
      <c r="EM8" s="88">
        <v>-100.6</v>
      </c>
      <c r="EN8" s="88">
        <v>-101.8</v>
      </c>
      <c r="EO8" s="88">
        <v>-104.8</v>
      </c>
      <c r="EP8" s="88">
        <v>-103.8</v>
      </c>
      <c r="EQ8" s="89">
        <v>-99.67</v>
      </c>
      <c r="ER8" s="87">
        <v>-99.42</v>
      </c>
      <c r="ES8" s="88">
        <v>-100.5</v>
      </c>
      <c r="ET8" s="88">
        <v>-101.9</v>
      </c>
      <c r="EU8" s="88">
        <v>-99.78</v>
      </c>
      <c r="EV8" s="88">
        <v>-100.5</v>
      </c>
      <c r="EW8" s="88">
        <v>-99.82</v>
      </c>
      <c r="EX8" s="88">
        <v>-100.4</v>
      </c>
      <c r="EY8" s="88">
        <v>-99.96</v>
      </c>
      <c r="EZ8" s="89">
        <v>-100</v>
      </c>
      <c r="FA8" s="87">
        <v>-99.73</v>
      </c>
      <c r="FB8" s="88">
        <v>-98.82</v>
      </c>
      <c r="FC8" s="88">
        <v>-100.3</v>
      </c>
      <c r="FD8" s="88">
        <v>-99.12</v>
      </c>
      <c r="FE8" s="88">
        <v>-99.85</v>
      </c>
      <c r="FF8" s="88">
        <v>-100.2</v>
      </c>
      <c r="FG8" s="88">
        <v>-100.4</v>
      </c>
      <c r="FH8" s="88">
        <v>-99.32</v>
      </c>
      <c r="FI8" s="89">
        <v>-98.59</v>
      </c>
      <c r="FJ8" s="87">
        <v>-99.87</v>
      </c>
      <c r="FK8" s="88">
        <v>-99.97</v>
      </c>
      <c r="FL8" s="88">
        <v>-99.91</v>
      </c>
      <c r="FM8" s="88">
        <v>-99.87</v>
      </c>
      <c r="FN8" s="88">
        <v>-99.97</v>
      </c>
      <c r="FO8" s="88">
        <v>-99.91</v>
      </c>
      <c r="FP8" s="88">
        <v>-99.96</v>
      </c>
      <c r="FQ8" s="88">
        <v>-99.96</v>
      </c>
      <c r="FR8" s="89">
        <v>-99.88</v>
      </c>
      <c r="FS8" s="87">
        <v>-101.5</v>
      </c>
      <c r="FT8" s="88">
        <v>-100.1</v>
      </c>
      <c r="FU8" s="88">
        <v>-99.44</v>
      </c>
      <c r="FV8" s="88">
        <v>-101.5</v>
      </c>
      <c r="FW8" s="88">
        <v>-100.1</v>
      </c>
      <c r="FX8" s="88">
        <v>-99.44</v>
      </c>
      <c r="FY8" s="88">
        <v>-99.83</v>
      </c>
      <c r="FZ8" s="88">
        <v>-99.92</v>
      </c>
      <c r="GA8" s="89">
        <v>-99.98</v>
      </c>
      <c r="GB8" s="87">
        <v>-97.61</v>
      </c>
      <c r="GC8" s="88">
        <v>-104.9</v>
      </c>
      <c r="GD8" s="88">
        <v>-101.5</v>
      </c>
      <c r="GE8" s="88">
        <v>-102.4</v>
      </c>
      <c r="GF8" s="88">
        <v>-98.02</v>
      </c>
      <c r="GG8" s="88">
        <v>-99.67</v>
      </c>
      <c r="GH8" s="88">
        <v>-106.7</v>
      </c>
      <c r="GI8" s="88">
        <v>-102.5</v>
      </c>
      <c r="GJ8" s="89">
        <v>-104</v>
      </c>
      <c r="GK8" s="87">
        <v>-106</v>
      </c>
      <c r="GL8" s="88">
        <v>-106.1</v>
      </c>
      <c r="GM8" s="88">
        <v>-107.2</v>
      </c>
      <c r="GN8" s="88">
        <v>-112.1</v>
      </c>
      <c r="GO8" s="88">
        <v>-117.9</v>
      </c>
      <c r="GP8" s="88">
        <v>-105.9</v>
      </c>
      <c r="GQ8" s="88">
        <v>-102.8</v>
      </c>
      <c r="GR8" s="88">
        <v>-104</v>
      </c>
      <c r="GS8" s="89">
        <v>-102.1</v>
      </c>
      <c r="GT8" s="87">
        <v>-2.7050000000000001</v>
      </c>
      <c r="GU8" s="88">
        <v>15.07</v>
      </c>
      <c r="GV8" s="88">
        <v>-7.7990000000000004</v>
      </c>
      <c r="GW8" s="88">
        <v>-4.3419999999999996</v>
      </c>
      <c r="GX8" s="88">
        <v>-6.0090000000000003</v>
      </c>
      <c r="GY8" s="88">
        <v>-27.85</v>
      </c>
      <c r="GZ8" s="88">
        <v>-39.82</v>
      </c>
      <c r="HA8" s="88">
        <v>-648414</v>
      </c>
      <c r="HB8" s="89">
        <v>-42.11</v>
      </c>
      <c r="HC8" s="87">
        <v>-101.2</v>
      </c>
      <c r="HD8" s="88">
        <v>-100</v>
      </c>
      <c r="HE8" s="88">
        <v>-101.9</v>
      </c>
      <c r="HF8" s="88">
        <v>-101.7</v>
      </c>
      <c r="HG8" s="88">
        <v>-101.2</v>
      </c>
      <c r="HH8" s="88">
        <v>-105.1</v>
      </c>
      <c r="HI8" s="88">
        <v>-104.3</v>
      </c>
      <c r="HJ8" s="88">
        <v>-102.2</v>
      </c>
      <c r="HK8" s="89">
        <v>-101.6</v>
      </c>
    </row>
    <row r="9" spans="1:219" s="75" customFormat="1" x14ac:dyDescent="0.25">
      <c r="C9" s="77" t="s">
        <v>93</v>
      </c>
      <c r="D9" s="87">
        <v>-13.53</v>
      </c>
      <c r="E9" s="88">
        <v>-3.9969999999999999</v>
      </c>
      <c r="F9" s="88">
        <v>53.86</v>
      </c>
      <c r="G9" s="88">
        <v>-7.9169999999999998</v>
      </c>
      <c r="H9" s="88">
        <v>-25.09</v>
      </c>
      <c r="I9" s="88">
        <v>4.9909999999999997</v>
      </c>
      <c r="J9" s="88">
        <v>13.37</v>
      </c>
      <c r="K9" s="88">
        <v>-0.86770000000000003</v>
      </c>
      <c r="L9" s="89">
        <v>4.9909999999999997</v>
      </c>
      <c r="M9" s="87">
        <v>28.53</v>
      </c>
      <c r="N9" s="88">
        <v>25.18</v>
      </c>
      <c r="O9" s="88">
        <v>51.48</v>
      </c>
      <c r="P9" s="88">
        <v>17.18</v>
      </c>
      <c r="Q9" s="88">
        <v>1.4470000000000001</v>
      </c>
      <c r="R9" s="88">
        <v>12.84</v>
      </c>
      <c r="S9" s="88">
        <v>9.9130000000000003</v>
      </c>
      <c r="T9" s="88">
        <v>7.4720000000000004</v>
      </c>
      <c r="U9" s="89">
        <v>12.84</v>
      </c>
      <c r="V9" s="87">
        <v>8.8000000000000007</v>
      </c>
      <c r="W9" s="88">
        <v>-1.837</v>
      </c>
      <c r="X9" s="88">
        <v>12.72</v>
      </c>
      <c r="Y9" s="88">
        <v>11.71</v>
      </c>
      <c r="Z9" s="88">
        <v>-1.127</v>
      </c>
      <c r="AA9" s="88">
        <v>15.49</v>
      </c>
      <c r="AB9" s="88">
        <v>-0.56399999999999995</v>
      </c>
      <c r="AC9" s="88">
        <v>7.5369999999999999</v>
      </c>
      <c r="AD9" s="89">
        <v>15.49</v>
      </c>
      <c r="AE9" s="87">
        <v>18.48</v>
      </c>
      <c r="AF9" s="88">
        <v>2.1339999999999999</v>
      </c>
      <c r="AG9" s="88">
        <v>29.99</v>
      </c>
      <c r="AH9" s="88">
        <v>-0.3795</v>
      </c>
      <c r="AI9" s="88">
        <v>-5.9909999999999997</v>
      </c>
      <c r="AJ9" s="88">
        <v>21.85</v>
      </c>
      <c r="AK9" s="88">
        <v>2.456</v>
      </c>
      <c r="AL9" s="88">
        <v>5.7460000000000004</v>
      </c>
      <c r="AM9" s="89">
        <v>21.85</v>
      </c>
      <c r="AN9" s="87">
        <v>11.99</v>
      </c>
      <c r="AO9" s="88">
        <v>16.5</v>
      </c>
      <c r="AP9" s="88">
        <v>16.059999999999999</v>
      </c>
      <c r="AQ9" s="88">
        <v>27.9</v>
      </c>
      <c r="AR9" s="88">
        <v>-6.9720000000000004</v>
      </c>
      <c r="AS9" s="88">
        <v>10.93</v>
      </c>
      <c r="AT9" s="88">
        <v>-0.55100000000000005</v>
      </c>
      <c r="AU9" s="88">
        <v>20.440000000000001</v>
      </c>
      <c r="AV9" s="89">
        <v>-17.7</v>
      </c>
      <c r="AW9" s="87">
        <v>18.57</v>
      </c>
      <c r="AX9" s="88">
        <v>21.63</v>
      </c>
      <c r="AY9" s="88">
        <v>5.3739999999999997</v>
      </c>
      <c r="AZ9" s="88">
        <v>-4.2069999999999999</v>
      </c>
      <c r="BA9" s="88">
        <v>9.9719999999999995</v>
      </c>
      <c r="BB9" s="88">
        <v>4.5469999999999997</v>
      </c>
      <c r="BC9" s="88">
        <v>2.8109999999999999</v>
      </c>
      <c r="BD9" s="88">
        <v>2.3479999999999999</v>
      </c>
      <c r="BE9" s="89">
        <v>4.1820000000000004</v>
      </c>
      <c r="BF9" s="87">
        <v>10.199999999999999</v>
      </c>
      <c r="BG9" s="88">
        <v>9.8439999999999994</v>
      </c>
      <c r="BH9" s="88">
        <v>-7.734</v>
      </c>
      <c r="BI9" s="88">
        <v>-1.1990000000000001</v>
      </c>
      <c r="BJ9" s="88">
        <v>-10.83</v>
      </c>
      <c r="BK9" s="88">
        <v>-6.8760000000000003</v>
      </c>
      <c r="BL9" s="88">
        <v>8.66</v>
      </c>
      <c r="BM9" s="88">
        <v>14.93</v>
      </c>
      <c r="BN9" s="89">
        <v>-0.31830000000000003</v>
      </c>
      <c r="BO9" s="87">
        <v>25.76</v>
      </c>
      <c r="BP9" s="88">
        <v>3.262</v>
      </c>
      <c r="BQ9" s="88">
        <v>-5.87</v>
      </c>
      <c r="BR9" s="88">
        <v>-12.24</v>
      </c>
      <c r="BS9" s="88">
        <v>5.97</v>
      </c>
      <c r="BT9" s="88">
        <v>-0.51590000000000003</v>
      </c>
      <c r="BU9" s="88">
        <v>-0.31219999999999998</v>
      </c>
      <c r="BV9" s="88">
        <v>10.69</v>
      </c>
      <c r="BW9" s="89">
        <v>-0.73770000000000002</v>
      </c>
      <c r="BX9" s="87">
        <v>6.3970000000000002</v>
      </c>
      <c r="BY9" s="88">
        <v>1.099</v>
      </c>
      <c r="BZ9" s="88">
        <v>4.0069999999999997</v>
      </c>
      <c r="CA9" s="88">
        <v>-36.9</v>
      </c>
      <c r="CB9" s="88">
        <v>24.59</v>
      </c>
      <c r="CC9" s="88">
        <v>5.3630000000000004</v>
      </c>
      <c r="CD9" s="88">
        <v>4.9630000000000001</v>
      </c>
      <c r="CE9" s="88">
        <v>-1.214</v>
      </c>
      <c r="CF9" s="89">
        <v>5.3630000000000004</v>
      </c>
      <c r="CG9" s="87">
        <v>8.1859999999999999</v>
      </c>
      <c r="CH9" s="88">
        <v>7.9119999999999999</v>
      </c>
      <c r="CI9" s="88">
        <v>-8.7789999999999999</v>
      </c>
      <c r="CJ9" s="88">
        <v>-47.39</v>
      </c>
      <c r="CK9" s="88">
        <v>9.3049999999999997</v>
      </c>
      <c r="CL9" s="88">
        <v>0.8105</v>
      </c>
      <c r="CM9" s="88">
        <v>6.3719999999999999</v>
      </c>
      <c r="CN9" s="88">
        <v>2.8</v>
      </c>
      <c r="CO9" s="89">
        <v>0.8105</v>
      </c>
      <c r="CP9" s="87">
        <v>19.71</v>
      </c>
      <c r="CQ9" s="88">
        <v>9.6929999999999996</v>
      </c>
      <c r="CR9" s="88">
        <v>-6.1769999999999996</v>
      </c>
      <c r="CS9" s="88">
        <v>-47.63</v>
      </c>
      <c r="CT9" s="88">
        <v>9.3230000000000004</v>
      </c>
      <c r="CU9" s="88">
        <v>4.62</v>
      </c>
      <c r="CV9" s="88">
        <v>-23.08</v>
      </c>
      <c r="CW9" s="88">
        <v>-1.7410000000000001</v>
      </c>
      <c r="CX9" s="89">
        <v>4.62</v>
      </c>
      <c r="CY9" s="87">
        <v>-6.3959999999999999</v>
      </c>
      <c r="CZ9" s="88">
        <v>22.46</v>
      </c>
      <c r="DA9" s="88">
        <v>2.1869999999999998</v>
      </c>
      <c r="DB9" s="88">
        <v>-11.1</v>
      </c>
      <c r="DC9" s="88">
        <v>5.9690000000000003</v>
      </c>
      <c r="DD9" s="88">
        <v>0.70650000000000002</v>
      </c>
      <c r="DE9" s="88">
        <v>0.25219999999999998</v>
      </c>
      <c r="DF9" s="88">
        <v>2.968</v>
      </c>
      <c r="DG9" s="89">
        <v>0.70650000000000002</v>
      </c>
      <c r="DH9" s="94">
        <v>4.5519999999999996</v>
      </c>
      <c r="DI9" s="88">
        <v>10.77</v>
      </c>
      <c r="DJ9" s="88">
        <v>-2.4279999999999999</v>
      </c>
      <c r="DK9" s="88" t="s">
        <v>92</v>
      </c>
      <c r="DL9" s="88">
        <v>-0.3352</v>
      </c>
      <c r="DM9" s="88">
        <v>-5.1689999999999996</v>
      </c>
      <c r="DN9" s="88">
        <v>-12.85</v>
      </c>
      <c r="DO9" s="88">
        <v>-17.07</v>
      </c>
      <c r="DP9" s="89">
        <v>-9.0259999999999998</v>
      </c>
      <c r="DQ9" s="87">
        <v>13.53</v>
      </c>
      <c r="DR9" s="88">
        <v>-0.3997</v>
      </c>
      <c r="DS9" s="88">
        <v>-5.38</v>
      </c>
      <c r="DT9" s="88">
        <v>1.2410000000000001</v>
      </c>
      <c r="DU9" s="88">
        <v>-4.681</v>
      </c>
      <c r="DV9" s="88">
        <v>1.4730000000000001</v>
      </c>
      <c r="DW9" s="88">
        <v>-2.0960000000000001</v>
      </c>
      <c r="DX9" s="88">
        <v>-8.9090000000000007</v>
      </c>
      <c r="DY9" s="89">
        <v>-1.214</v>
      </c>
      <c r="DZ9" s="87">
        <v>14.31</v>
      </c>
      <c r="EA9" s="88">
        <v>-2.052</v>
      </c>
      <c r="EB9" s="88">
        <v>0.37940000000000002</v>
      </c>
      <c r="EC9" s="88">
        <v>9.875</v>
      </c>
      <c r="ED9" s="88">
        <v>-4.1660000000000004</v>
      </c>
      <c r="EE9" s="88">
        <v>-4.9379999999999997</v>
      </c>
      <c r="EF9" s="88">
        <v>-5.4</v>
      </c>
      <c r="EG9" s="88">
        <v>-10.43</v>
      </c>
      <c r="EH9" s="89">
        <v>-4.1390000000000002</v>
      </c>
      <c r="EI9" s="87">
        <v>11.05</v>
      </c>
      <c r="EJ9" s="88">
        <v>9.1880000000000006</v>
      </c>
      <c r="EK9" s="88">
        <v>-6.3179999999999996</v>
      </c>
      <c r="EL9" s="88">
        <v>34.909999999999997</v>
      </c>
      <c r="EM9" s="88">
        <v>6.8010000000000002</v>
      </c>
      <c r="EN9" s="88">
        <v>-1.754</v>
      </c>
      <c r="EO9" s="88">
        <v>3.9829999999999997E-2</v>
      </c>
      <c r="EP9" s="88">
        <v>-8.4619999999999997</v>
      </c>
      <c r="EQ9" s="89">
        <v>3.2240000000000002</v>
      </c>
      <c r="ER9" s="87">
        <v>6.7530000000000001</v>
      </c>
      <c r="ES9" s="88">
        <v>7.5359999999999996</v>
      </c>
      <c r="ET9" s="88">
        <v>-5.218</v>
      </c>
      <c r="EU9" s="88">
        <v>5.14</v>
      </c>
      <c r="EV9" s="88">
        <v>0.40139999999999998</v>
      </c>
      <c r="EW9" s="88">
        <v>4.9219999999999997</v>
      </c>
      <c r="EX9" s="88">
        <v>3.8959999999999999</v>
      </c>
      <c r="EY9" s="88">
        <v>-0.6361</v>
      </c>
      <c r="EZ9" s="89">
        <v>-4.2839999999999998</v>
      </c>
      <c r="FA9" s="87">
        <v>-2.9220000000000002</v>
      </c>
      <c r="FB9" s="88">
        <v>16.77</v>
      </c>
      <c r="FC9" s="88">
        <v>-1.1479999999999999</v>
      </c>
      <c r="FD9" s="88">
        <v>31.95</v>
      </c>
      <c r="FE9" s="88">
        <v>-5.9249999999999998</v>
      </c>
      <c r="FF9" s="88">
        <v>-0.2346</v>
      </c>
      <c r="FG9" s="88">
        <v>1.4990000000000001</v>
      </c>
      <c r="FH9" s="88">
        <v>-11.38</v>
      </c>
      <c r="FI9" s="89">
        <v>-6.44</v>
      </c>
      <c r="FJ9" s="87">
        <v>9.7140000000000004</v>
      </c>
      <c r="FK9" s="88">
        <v>-0.94620000000000004</v>
      </c>
      <c r="FL9" s="88">
        <v>8.9209999999999994</v>
      </c>
      <c r="FM9" s="88">
        <v>9.7140000000000004</v>
      </c>
      <c r="FN9" s="88">
        <v>-0.94620000000000004</v>
      </c>
      <c r="FO9" s="88">
        <v>8.9209999999999994</v>
      </c>
      <c r="FP9" s="88">
        <v>-5.2569999999999997</v>
      </c>
      <c r="FQ9" s="88">
        <v>-3.294</v>
      </c>
      <c r="FR9" s="89">
        <v>-8.4510000000000005</v>
      </c>
      <c r="FS9" s="87">
        <v>35.28</v>
      </c>
      <c r="FT9" s="88">
        <v>-0.4909</v>
      </c>
      <c r="FU9" s="88">
        <v>4.5979999999999999</v>
      </c>
      <c r="FV9" s="88">
        <v>35.28</v>
      </c>
      <c r="FW9" s="88">
        <v>-0.4909</v>
      </c>
      <c r="FX9" s="88">
        <v>4.5979999999999999</v>
      </c>
      <c r="FY9" s="88">
        <v>-1.72</v>
      </c>
      <c r="FZ9" s="88">
        <v>-6.0720000000000001</v>
      </c>
      <c r="GA9" s="89">
        <v>-11.58</v>
      </c>
      <c r="GB9" s="87">
        <v>7.3849999999999998</v>
      </c>
      <c r="GC9" s="88">
        <v>2.0880000000000001</v>
      </c>
      <c r="GD9" s="88">
        <v>41.29</v>
      </c>
      <c r="GE9" s="88">
        <v>3.7519999999999998</v>
      </c>
      <c r="GF9" s="88">
        <v>-0.111</v>
      </c>
      <c r="GG9" s="88">
        <v>15.15</v>
      </c>
      <c r="GH9" s="88">
        <v>0.79059999999999997</v>
      </c>
      <c r="GI9" s="88">
        <v>-4.74</v>
      </c>
      <c r="GJ9" s="89">
        <v>-1.8939999999999999</v>
      </c>
      <c r="GK9" s="87">
        <v>6.65</v>
      </c>
      <c r="GL9" s="88">
        <v>0.48259999999999997</v>
      </c>
      <c r="GM9" s="88">
        <v>59.82</v>
      </c>
      <c r="GN9" s="88">
        <v>1.6930000000000001</v>
      </c>
      <c r="GO9" s="88">
        <v>-9.5210000000000008</v>
      </c>
      <c r="GP9" s="88">
        <v>22.59</v>
      </c>
      <c r="GQ9" s="88">
        <v>5.806</v>
      </c>
      <c r="GR9" s="88">
        <v>-6.1509999999999998</v>
      </c>
      <c r="GS9" s="89">
        <v>-4.3239999999999998</v>
      </c>
      <c r="GT9" s="87">
        <v>2.0219999999999998</v>
      </c>
      <c r="GU9" s="88">
        <v>31.04</v>
      </c>
      <c r="GV9" s="88">
        <v>61.28</v>
      </c>
      <c r="GW9" s="88">
        <v>2.4809999999999999</v>
      </c>
      <c r="GX9" s="88">
        <v>2.5139999999999998</v>
      </c>
      <c r="GY9" s="88">
        <v>10.48</v>
      </c>
      <c r="GZ9" s="88">
        <v>-13.01</v>
      </c>
      <c r="HA9" s="88">
        <v>-9.1890000000000001</v>
      </c>
      <c r="HB9" s="89">
        <v>-17.52</v>
      </c>
      <c r="HC9" s="87">
        <v>2.61</v>
      </c>
      <c r="HD9" s="88">
        <v>6.6790000000000003</v>
      </c>
      <c r="HE9" s="88">
        <v>30.27</v>
      </c>
      <c r="HF9" s="88">
        <v>-10.220000000000001</v>
      </c>
      <c r="HG9" s="88">
        <v>-9.0739999999999998</v>
      </c>
      <c r="HH9" s="88">
        <v>-8.032</v>
      </c>
      <c r="HI9" s="88">
        <v>0.84060000000000001</v>
      </c>
      <c r="HJ9" s="88">
        <v>-9.5259999999999998</v>
      </c>
      <c r="HK9" s="89">
        <v>-14.41</v>
      </c>
    </row>
    <row r="10" spans="1:219" s="75" customFormat="1" x14ac:dyDescent="0.25">
      <c r="C10" s="77" t="s">
        <v>94</v>
      </c>
      <c r="D10" s="87">
        <v>0.70269999999999999</v>
      </c>
      <c r="E10" s="88">
        <v>1.859</v>
      </c>
      <c r="F10" s="88">
        <v>1.1499999999999999</v>
      </c>
      <c r="G10" s="88">
        <v>0.73929999999999996</v>
      </c>
      <c r="H10" s="88">
        <v>1.278</v>
      </c>
      <c r="I10" s="88">
        <v>2.0819999999999999</v>
      </c>
      <c r="J10" s="88">
        <v>3.3809999999999998</v>
      </c>
      <c r="K10" s="88">
        <v>1.9630000000000001</v>
      </c>
      <c r="L10" s="89">
        <v>2.0819999999999999</v>
      </c>
      <c r="M10" s="87">
        <v>9.8720000000000002E-2</v>
      </c>
      <c r="N10" s="88">
        <v>7.9469999999999999E-2</v>
      </c>
      <c r="O10" s="88">
        <v>9.919E-2</v>
      </c>
      <c r="P10" s="88">
        <v>8.1500000000000003E-2</v>
      </c>
      <c r="Q10" s="88">
        <v>4.163E-2</v>
      </c>
      <c r="R10" s="88">
        <v>0.15229999999999999</v>
      </c>
      <c r="S10" s="88">
        <v>0.19919999999999999</v>
      </c>
      <c r="T10" s="88">
        <v>8.4019999999999997E-2</v>
      </c>
      <c r="U10" s="89">
        <v>0.15229999999999999</v>
      </c>
      <c r="V10" s="87">
        <v>0.14449999999999999</v>
      </c>
      <c r="W10" s="88">
        <v>0.22289999999999999</v>
      </c>
      <c r="X10" s="88">
        <v>0.1303</v>
      </c>
      <c r="Y10" s="88">
        <v>0.14580000000000001</v>
      </c>
      <c r="Z10" s="88">
        <v>0.1037</v>
      </c>
      <c r="AA10" s="88">
        <v>8.4370000000000001E-2</v>
      </c>
      <c r="AB10" s="88">
        <v>0.1691</v>
      </c>
      <c r="AC10" s="88">
        <v>9.6360000000000001E-2</v>
      </c>
      <c r="AD10" s="89">
        <v>8.4370000000000001E-2</v>
      </c>
      <c r="AE10" s="87">
        <v>0.27460000000000001</v>
      </c>
      <c r="AF10" s="88">
        <v>0.59260000000000002</v>
      </c>
      <c r="AG10" s="88">
        <v>7.4899999999999994E-2</v>
      </c>
      <c r="AH10" s="88">
        <v>7.4889999999999998E-2</v>
      </c>
      <c r="AI10" s="88">
        <v>0.14030000000000001</v>
      </c>
      <c r="AJ10" s="88">
        <v>0.13780000000000001</v>
      </c>
      <c r="AK10" s="88">
        <v>0.48870000000000002</v>
      </c>
      <c r="AL10" s="88">
        <v>0.12230000000000001</v>
      </c>
      <c r="AM10" s="89">
        <v>0.13780000000000001</v>
      </c>
      <c r="AN10" s="87">
        <v>5.0599999999999999E-2</v>
      </c>
      <c r="AO10" s="88">
        <v>0.1467</v>
      </c>
      <c r="AP10" s="88">
        <v>9.6920000000000006E-2</v>
      </c>
      <c r="AQ10" s="88">
        <v>0.11169999999999999</v>
      </c>
      <c r="AR10" s="88">
        <v>4.9579999999999999E-2</v>
      </c>
      <c r="AS10" s="88">
        <v>0.10630000000000001</v>
      </c>
      <c r="AT10" s="88">
        <v>0.2016</v>
      </c>
      <c r="AU10" s="88">
        <v>0.1467</v>
      </c>
      <c r="AV10" s="89">
        <v>8.473E-2</v>
      </c>
      <c r="AW10" s="87">
        <v>9.8890000000000006E-2</v>
      </c>
      <c r="AX10" s="88">
        <v>0.10970000000000001</v>
      </c>
      <c r="AY10" s="88">
        <v>8.1780000000000005E-2</v>
      </c>
      <c r="AZ10" s="88">
        <v>7.9619999999999996E-2</v>
      </c>
      <c r="BA10" s="88">
        <v>6.447E-2</v>
      </c>
      <c r="BB10" s="88">
        <v>7.2989999999999999E-2</v>
      </c>
      <c r="BC10" s="88">
        <v>5.0250000000000003E-2</v>
      </c>
      <c r="BD10" s="88">
        <v>4.5530000000000001E-2</v>
      </c>
      <c r="BE10" s="89">
        <v>4.5679999999999998E-2</v>
      </c>
      <c r="BF10" s="87">
        <v>0.1246</v>
      </c>
      <c r="BG10" s="88">
        <v>0.17080000000000001</v>
      </c>
      <c r="BH10" s="88">
        <v>7.8329999999999997E-2</v>
      </c>
      <c r="BI10" s="88">
        <v>8.1820000000000004E-2</v>
      </c>
      <c r="BJ10" s="88">
        <v>0.20130000000000001</v>
      </c>
      <c r="BK10" s="88">
        <v>8.2250000000000004E-2</v>
      </c>
      <c r="BL10" s="88">
        <v>7.152E-2</v>
      </c>
      <c r="BM10" s="88">
        <v>4.8370000000000003E-2</v>
      </c>
      <c r="BN10" s="89">
        <v>5.5620000000000003E-2</v>
      </c>
      <c r="BO10" s="87">
        <v>6.8609999999999998</v>
      </c>
      <c r="BP10" s="88">
        <v>5.9960000000000004</v>
      </c>
      <c r="BQ10" s="88">
        <v>2.9260000000000002</v>
      </c>
      <c r="BR10" s="88">
        <v>2.2999999999999998</v>
      </c>
      <c r="BS10" s="88">
        <v>3.371</v>
      </c>
      <c r="BT10" s="88" t="s">
        <v>92</v>
      </c>
      <c r="BU10" s="88">
        <v>3.044</v>
      </c>
      <c r="BV10" s="88">
        <v>3.9660000000000002</v>
      </c>
      <c r="BW10" s="89">
        <v>4.1870000000000003</v>
      </c>
      <c r="BX10" s="87">
        <v>4.2009999999999996</v>
      </c>
      <c r="BY10" s="88">
        <v>7.8250000000000002</v>
      </c>
      <c r="BZ10" s="88">
        <v>3.661</v>
      </c>
      <c r="CA10" s="88">
        <v>20.18</v>
      </c>
      <c r="CB10" s="88">
        <v>3.17</v>
      </c>
      <c r="CC10" s="88">
        <v>12.09</v>
      </c>
      <c r="CD10" s="88">
        <v>6.8440000000000003</v>
      </c>
      <c r="CE10" s="88">
        <v>7.9390000000000001</v>
      </c>
      <c r="CF10" s="89">
        <v>12.09</v>
      </c>
      <c r="CG10" s="87">
        <v>1.496</v>
      </c>
      <c r="CH10" s="88">
        <v>2.0830000000000002</v>
      </c>
      <c r="CI10" s="88">
        <v>2.581</v>
      </c>
      <c r="CJ10" s="88">
        <v>1.3919999999999999</v>
      </c>
      <c r="CK10" s="88">
        <v>0.68989999999999996</v>
      </c>
      <c r="CL10" s="88">
        <v>1.764</v>
      </c>
      <c r="CM10" s="88">
        <v>2.71</v>
      </c>
      <c r="CN10" s="88">
        <v>1.2010000000000001</v>
      </c>
      <c r="CO10" s="89">
        <v>1.764</v>
      </c>
      <c r="CP10" s="87">
        <v>0.76070000000000004</v>
      </c>
      <c r="CQ10" s="88">
        <v>0.41139999999999999</v>
      </c>
      <c r="CR10" s="88">
        <v>1.2430000000000001</v>
      </c>
      <c r="CS10" s="88">
        <v>0.23980000000000001</v>
      </c>
      <c r="CT10" s="88">
        <v>0.53069999999999995</v>
      </c>
      <c r="CU10" s="88">
        <v>0.37509999999999999</v>
      </c>
      <c r="CV10" s="88">
        <v>0.22950000000000001</v>
      </c>
      <c r="CW10" s="88">
        <v>0.21909999999999999</v>
      </c>
      <c r="CX10" s="89">
        <v>0.37509999999999999</v>
      </c>
      <c r="CY10" s="87">
        <v>2.3650000000000002</v>
      </c>
      <c r="CZ10" s="88">
        <v>149</v>
      </c>
      <c r="DA10" s="88">
        <v>10.76</v>
      </c>
      <c r="DB10" s="88">
        <v>8.9149999999999991</v>
      </c>
      <c r="DC10" s="88" t="s">
        <v>92</v>
      </c>
      <c r="DD10" s="88">
        <v>6.694</v>
      </c>
      <c r="DE10" s="88">
        <v>15.91</v>
      </c>
      <c r="DF10" s="88">
        <v>1.4710000000000001</v>
      </c>
      <c r="DG10" s="89">
        <v>6.694</v>
      </c>
      <c r="DH10" s="94">
        <v>0.48709999999999998</v>
      </c>
      <c r="DI10" s="88">
        <v>4.0949999999999998</v>
      </c>
      <c r="DJ10" s="88">
        <v>7.5979999999999999</v>
      </c>
      <c r="DK10" s="88" t="s">
        <v>92</v>
      </c>
      <c r="DL10" s="88">
        <v>0.17299999999999999</v>
      </c>
      <c r="DM10" s="88">
        <v>0.52780000000000005</v>
      </c>
      <c r="DN10" s="88">
        <v>0.58699999999999997</v>
      </c>
      <c r="DO10" s="88">
        <v>0.77029999999999998</v>
      </c>
      <c r="DP10" s="89">
        <v>0.84470000000000001</v>
      </c>
      <c r="DQ10" s="87">
        <v>2.9940000000000001E-2</v>
      </c>
      <c r="DR10" s="88">
        <v>3.8249999999999999E-2</v>
      </c>
      <c r="DS10" s="88">
        <v>3.0110000000000001E-2</v>
      </c>
      <c r="DT10" s="88">
        <v>7.732E-2</v>
      </c>
      <c r="DU10" s="88">
        <v>4.8649999999999999E-2</v>
      </c>
      <c r="DV10" s="88">
        <v>3.687E-2</v>
      </c>
      <c r="DW10" s="88">
        <v>4.4720000000000003E-2</v>
      </c>
      <c r="DX10" s="88">
        <v>7.5170000000000001E-2</v>
      </c>
      <c r="DY10" s="89">
        <v>9.733E-2</v>
      </c>
      <c r="DZ10" s="87">
        <v>0.19950000000000001</v>
      </c>
      <c r="EA10" s="88">
        <v>0.1009</v>
      </c>
      <c r="EB10" s="88">
        <v>0.14810000000000001</v>
      </c>
      <c r="EC10" s="88">
        <v>9.1630000000000003E-2</v>
      </c>
      <c r="ED10" s="88">
        <v>9.1429999999999997E-2</v>
      </c>
      <c r="EE10" s="88">
        <v>0.18099999999999999</v>
      </c>
      <c r="EF10" s="88">
        <v>0.23630000000000001</v>
      </c>
      <c r="EG10" s="88">
        <v>0.2757</v>
      </c>
      <c r="EH10" s="89">
        <v>0.122</v>
      </c>
      <c r="EI10" s="87">
        <v>0.2261</v>
      </c>
      <c r="EJ10" s="88">
        <v>3.039E-2</v>
      </c>
      <c r="EK10" s="88">
        <v>0.17749999999999999</v>
      </c>
      <c r="EL10" s="88">
        <v>1.1129999999999999E-2</v>
      </c>
      <c r="EM10" s="88">
        <v>2.155E-2</v>
      </c>
      <c r="EN10" s="88">
        <v>0.1368</v>
      </c>
      <c r="EO10" s="88">
        <v>0.29759999999999998</v>
      </c>
      <c r="EP10" s="88">
        <v>0.31740000000000002</v>
      </c>
      <c r="EQ10" s="89">
        <v>3.5839999999999997E-2</v>
      </c>
      <c r="ER10" s="87">
        <v>0.86150000000000004</v>
      </c>
      <c r="ES10" s="88">
        <v>0.2185</v>
      </c>
      <c r="ET10" s="88">
        <v>0.56569999999999998</v>
      </c>
      <c r="EU10" s="88">
        <v>0.32190000000000002</v>
      </c>
      <c r="EV10" s="88">
        <v>0.26369999999999999</v>
      </c>
      <c r="EW10" s="88">
        <v>0.36070000000000002</v>
      </c>
      <c r="EX10" s="88">
        <v>0.2944</v>
      </c>
      <c r="EY10" s="88">
        <v>0.36559999999999998</v>
      </c>
      <c r="EZ10" s="89">
        <v>0.32040000000000002</v>
      </c>
      <c r="FA10" s="87">
        <v>3.7080000000000002E-2</v>
      </c>
      <c r="FB10" s="88">
        <v>5.1429999999999997E-2</v>
      </c>
      <c r="FC10" s="88">
        <v>3.2809999999999999E-2</v>
      </c>
      <c r="FD10" s="88">
        <v>4.6059999999999997E-2</v>
      </c>
      <c r="FE10" s="88">
        <v>6.1100000000000002E-2</v>
      </c>
      <c r="FF10" s="88">
        <v>4.8390000000000002E-2</v>
      </c>
      <c r="FG10" s="88">
        <v>3.2530000000000003E-2</v>
      </c>
      <c r="FH10" s="88">
        <v>6.515E-2</v>
      </c>
      <c r="FI10" s="89">
        <v>8.2030000000000006E-2</v>
      </c>
      <c r="FJ10" s="87">
        <v>7.5249999999999997E-2</v>
      </c>
      <c r="FK10" s="88">
        <v>6.3519999999999993E-2</v>
      </c>
      <c r="FL10" s="88">
        <v>9.9489999999999995E-2</v>
      </c>
      <c r="FM10" s="88">
        <v>7.5249999999999997E-2</v>
      </c>
      <c r="FN10" s="88">
        <v>6.3519999999999993E-2</v>
      </c>
      <c r="FO10" s="88">
        <v>9.9489999999999995E-2</v>
      </c>
      <c r="FP10" s="88">
        <v>0.1022</v>
      </c>
      <c r="FQ10" s="88">
        <v>0.1191</v>
      </c>
      <c r="FR10" s="89">
        <v>0.10299999999999999</v>
      </c>
      <c r="FS10" s="87">
        <v>2.3250000000000002</v>
      </c>
      <c r="FT10" s="88">
        <v>6.1479999999999997</v>
      </c>
      <c r="FU10" s="88">
        <v>2.2909999999999999</v>
      </c>
      <c r="FV10" s="88">
        <v>2.3250000000000002</v>
      </c>
      <c r="FW10" s="88">
        <v>6.1479999999999997</v>
      </c>
      <c r="FX10" s="88">
        <v>2.2909999999999999</v>
      </c>
      <c r="FY10" s="88">
        <v>2.7709999999999999</v>
      </c>
      <c r="FZ10" s="88">
        <v>2.9359999999999999</v>
      </c>
      <c r="GA10" s="89">
        <v>3.4460000000000002</v>
      </c>
      <c r="GB10" s="87">
        <v>8.1289999999999996</v>
      </c>
      <c r="GC10" s="88">
        <v>6.6050000000000004</v>
      </c>
      <c r="GD10" s="88">
        <v>8.7949999999999999</v>
      </c>
      <c r="GE10" s="88">
        <v>6.61</v>
      </c>
      <c r="GF10" s="88">
        <v>10.7</v>
      </c>
      <c r="GG10" s="88">
        <v>7.923</v>
      </c>
      <c r="GH10" s="88">
        <v>4.6890000000000001</v>
      </c>
      <c r="GI10" s="88">
        <v>3.9249999999999998</v>
      </c>
      <c r="GJ10" s="89">
        <v>5.2670000000000003</v>
      </c>
      <c r="GK10" s="87">
        <v>0.78129999999999999</v>
      </c>
      <c r="GL10" s="88">
        <v>1.238</v>
      </c>
      <c r="GM10" s="88">
        <v>1.296</v>
      </c>
      <c r="GN10" s="88">
        <v>1.5449999999999999</v>
      </c>
      <c r="GO10" s="88">
        <v>2.0249999999999999</v>
      </c>
      <c r="GP10" s="88">
        <v>1.34</v>
      </c>
      <c r="GQ10" s="88">
        <v>0.41060000000000002</v>
      </c>
      <c r="GR10" s="88">
        <v>0.57889999999999997</v>
      </c>
      <c r="GS10" s="89">
        <v>0.41899999999999998</v>
      </c>
      <c r="GT10" s="87">
        <v>7.9909999999999995E-2</v>
      </c>
      <c r="GU10" s="88">
        <v>1.155</v>
      </c>
      <c r="GV10" s="88">
        <v>4.7140000000000004</v>
      </c>
      <c r="GW10" s="88">
        <v>0.74209999999999998</v>
      </c>
      <c r="GX10" s="88" t="s">
        <v>92</v>
      </c>
      <c r="GY10" s="88">
        <v>0.2475</v>
      </c>
      <c r="GZ10" s="88">
        <v>0.83450000000000002</v>
      </c>
      <c r="HA10" s="88" t="s">
        <v>92</v>
      </c>
      <c r="HB10" s="89">
        <v>1.4039999999999999</v>
      </c>
      <c r="HC10" s="87">
        <v>0.36840000000000001</v>
      </c>
      <c r="HD10" s="88">
        <v>0.15559999999999999</v>
      </c>
      <c r="HE10" s="88">
        <v>0.3891</v>
      </c>
      <c r="HF10" s="88">
        <v>0.59689999999999999</v>
      </c>
      <c r="HG10" s="88">
        <v>0.19289999999999999</v>
      </c>
      <c r="HH10" s="88">
        <v>0.76859999999999995</v>
      </c>
      <c r="HI10" s="88">
        <v>0.43309999999999998</v>
      </c>
      <c r="HJ10" s="88">
        <v>1.119</v>
      </c>
      <c r="HK10" s="89">
        <v>0.48620000000000002</v>
      </c>
    </row>
    <row r="11" spans="1:219" s="75" customFormat="1" x14ac:dyDescent="0.25">
      <c r="C11" s="77" t="s">
        <v>95</v>
      </c>
      <c r="D11" s="90">
        <v>-3.84</v>
      </c>
      <c r="E11" s="91">
        <v>-1.46</v>
      </c>
      <c r="F11" s="91">
        <v>-2.4089999999999998</v>
      </c>
      <c r="G11" s="91">
        <v>-1.202</v>
      </c>
      <c r="H11" s="91">
        <v>-2.3090000000000002</v>
      </c>
      <c r="I11" s="91">
        <v>-3.202</v>
      </c>
      <c r="J11" s="91">
        <v>-2.3679999999999999</v>
      </c>
      <c r="K11" s="91">
        <v>-4.2220000000000004</v>
      </c>
      <c r="L11" s="92">
        <v>-3.202</v>
      </c>
      <c r="M11" s="90">
        <v>-1.3520000000000001</v>
      </c>
      <c r="N11" s="91">
        <v>-1.831</v>
      </c>
      <c r="O11" s="91">
        <v>-1.887</v>
      </c>
      <c r="P11" s="91">
        <v>-2.5110000000000001</v>
      </c>
      <c r="Q11" s="91">
        <v>-1.002</v>
      </c>
      <c r="R11" s="91">
        <v>-2.1030000000000002</v>
      </c>
      <c r="S11" s="91">
        <v>-2.5529999999999999</v>
      </c>
      <c r="T11" s="91">
        <v>-2.456</v>
      </c>
      <c r="U11" s="92">
        <v>-2.1030000000000002</v>
      </c>
      <c r="V11" s="90">
        <v>-1.4690000000000001</v>
      </c>
      <c r="W11" s="91">
        <v>-2.1819999999999999</v>
      </c>
      <c r="X11" s="91">
        <v>-1.8</v>
      </c>
      <c r="Y11" s="91">
        <v>-2.5640000000000001</v>
      </c>
      <c r="Z11" s="91">
        <v>-1.698</v>
      </c>
      <c r="AA11" s="91">
        <v>-1.327</v>
      </c>
      <c r="AB11" s="91">
        <v>-1.6279999999999999</v>
      </c>
      <c r="AC11" s="91">
        <v>-1.504</v>
      </c>
      <c r="AD11" s="92">
        <v>-1.327</v>
      </c>
      <c r="AE11" s="90">
        <v>-1.1639999999999999</v>
      </c>
      <c r="AF11" s="91">
        <v>-0.96760000000000002</v>
      </c>
      <c r="AG11" s="91">
        <v>-0.59570000000000001</v>
      </c>
      <c r="AH11" s="91">
        <v>-1.5069999999999999</v>
      </c>
      <c r="AI11" s="91">
        <v>-1.2589999999999999</v>
      </c>
      <c r="AJ11" s="91">
        <v>-0.7238</v>
      </c>
      <c r="AK11" s="91">
        <v>-0.87050000000000005</v>
      </c>
      <c r="AL11" s="91">
        <v>-0.83209999999999995</v>
      </c>
      <c r="AM11" s="92">
        <v>-0.7238</v>
      </c>
      <c r="AN11" s="90">
        <v>-3.577</v>
      </c>
      <c r="AO11" s="91">
        <v>-6.2</v>
      </c>
      <c r="AP11" s="91">
        <v>-3.621</v>
      </c>
      <c r="AQ11" s="91">
        <v>-3.8780000000000001</v>
      </c>
      <c r="AR11" s="91">
        <v>-5.3319999999999999</v>
      </c>
      <c r="AS11" s="91">
        <v>-3.879</v>
      </c>
      <c r="AT11" s="91">
        <v>-14.19</v>
      </c>
      <c r="AU11" s="91">
        <v>-5.0789999999999997</v>
      </c>
      <c r="AV11" s="92">
        <v>-10.77</v>
      </c>
      <c r="AW11" s="90">
        <v>-2.9609999999999999</v>
      </c>
      <c r="AX11" s="91">
        <v>-3.8239999999999998</v>
      </c>
      <c r="AY11" s="91" t="s">
        <v>92</v>
      </c>
      <c r="AZ11" s="91">
        <v>-2.7240000000000002</v>
      </c>
      <c r="BA11" s="91">
        <v>-2.6139999999999999</v>
      </c>
      <c r="BB11" s="91">
        <v>-4.4329999999999998</v>
      </c>
      <c r="BC11" s="91">
        <v>-3.0939999999999999</v>
      </c>
      <c r="BD11" s="91">
        <v>-2.488</v>
      </c>
      <c r="BE11" s="92">
        <v>-2.33</v>
      </c>
      <c r="BF11" s="90">
        <v>-5.5019999999999998</v>
      </c>
      <c r="BG11" s="91">
        <v>-6.625</v>
      </c>
      <c r="BH11" s="91">
        <v>-5.218</v>
      </c>
      <c r="BI11" s="91">
        <v>-2.3180000000000001</v>
      </c>
      <c r="BJ11" s="91">
        <v>-1.9790000000000001</v>
      </c>
      <c r="BK11" s="91" t="s">
        <v>92</v>
      </c>
      <c r="BL11" s="91">
        <v>-2.8210000000000002</v>
      </c>
      <c r="BM11" s="91">
        <v>-2.5019999999999998</v>
      </c>
      <c r="BN11" s="92">
        <v>-2.3570000000000002</v>
      </c>
      <c r="BO11" s="90">
        <v>-13.99</v>
      </c>
      <c r="BP11" s="91">
        <v>-5.0270000000000001</v>
      </c>
      <c r="BQ11" s="91">
        <v>-1.6259999999999999</v>
      </c>
      <c r="BR11" s="91" t="s">
        <v>92</v>
      </c>
      <c r="BS11" s="91">
        <v>-4.3810000000000002</v>
      </c>
      <c r="BT11" s="91">
        <v>-0.46960000000000002</v>
      </c>
      <c r="BU11" s="91">
        <v>-6.0069999999999997</v>
      </c>
      <c r="BV11" s="91">
        <v>-3.266</v>
      </c>
      <c r="BW11" s="92">
        <v>-3.3540000000000001</v>
      </c>
      <c r="BX11" s="90">
        <v>-1.1259999999999999</v>
      </c>
      <c r="BY11" s="91">
        <v>-0.69450000000000001</v>
      </c>
      <c r="BZ11" s="91">
        <v>-1.327</v>
      </c>
      <c r="CA11" s="91">
        <v>-0.92030000000000001</v>
      </c>
      <c r="CB11" s="91">
        <v>-1.1659999999999999</v>
      </c>
      <c r="CC11" s="91">
        <v>-0.98140000000000005</v>
      </c>
      <c r="CD11" s="91">
        <v>-1.494</v>
      </c>
      <c r="CE11" s="91">
        <v>-1.0589999999999999</v>
      </c>
      <c r="CF11" s="92">
        <v>-0.98140000000000005</v>
      </c>
      <c r="CG11" s="90">
        <v>-0.82479999999999998</v>
      </c>
      <c r="CH11" s="91">
        <v>-1.256</v>
      </c>
      <c r="CI11" s="91">
        <v>-2.96</v>
      </c>
      <c r="CJ11" s="91">
        <v>-1.18</v>
      </c>
      <c r="CK11" s="91">
        <v>-1.1479999999999999</v>
      </c>
      <c r="CL11" s="91">
        <v>-1.093</v>
      </c>
      <c r="CM11" s="91">
        <v>-6.0270000000000001</v>
      </c>
      <c r="CN11" s="91">
        <v>-0.88060000000000005</v>
      </c>
      <c r="CO11" s="92">
        <v>-1.093</v>
      </c>
      <c r="CP11" s="90">
        <v>-0.79720000000000002</v>
      </c>
      <c r="CQ11" s="91">
        <v>-1.9419999999999999</v>
      </c>
      <c r="CR11" s="91">
        <v>-0.28110000000000002</v>
      </c>
      <c r="CS11" s="91">
        <v>-1.343</v>
      </c>
      <c r="CT11" s="91">
        <v>-3.2090000000000001</v>
      </c>
      <c r="CU11" s="91">
        <v>-1.86</v>
      </c>
      <c r="CV11" s="91">
        <v>-0.87780000000000002</v>
      </c>
      <c r="CW11" s="91">
        <v>-0.9254</v>
      </c>
      <c r="CX11" s="92">
        <v>-1.86</v>
      </c>
      <c r="CY11" s="90">
        <v>-1.349</v>
      </c>
      <c r="CZ11" s="91">
        <v>-0.6976</v>
      </c>
      <c r="DA11" s="91">
        <v>-3.5790000000000002</v>
      </c>
      <c r="DB11" s="91">
        <v>-1.0049999999999999</v>
      </c>
      <c r="DC11" s="91">
        <v>-0.53159999999999996</v>
      </c>
      <c r="DD11" s="91">
        <v>-2.0289999999999999</v>
      </c>
      <c r="DE11" s="91">
        <v>-1.7130000000000001</v>
      </c>
      <c r="DF11" s="91">
        <v>-2.8479999999999999</v>
      </c>
      <c r="DG11" s="92">
        <v>-2.0289999999999999</v>
      </c>
      <c r="DH11" s="95">
        <v>-2.2759999999999998</v>
      </c>
      <c r="DI11" s="91">
        <v>-0.67669999999999997</v>
      </c>
      <c r="DJ11" s="91">
        <v>-0.69730000000000003</v>
      </c>
      <c r="DK11" s="91" t="s">
        <v>92</v>
      </c>
      <c r="DL11" s="91">
        <v>-1.0629999999999999</v>
      </c>
      <c r="DM11" s="91">
        <v>-1.522</v>
      </c>
      <c r="DN11" s="91">
        <v>-0.88539999999999996</v>
      </c>
      <c r="DO11" s="91" t="s">
        <v>92</v>
      </c>
      <c r="DP11" s="92">
        <v>-1.8029999999999999</v>
      </c>
      <c r="DQ11" s="90">
        <v>-6.5229999999999997</v>
      </c>
      <c r="DR11" s="91">
        <v>-3.3170000000000002</v>
      </c>
      <c r="DS11" s="91">
        <v>-3.7909999999999999</v>
      </c>
      <c r="DT11" s="91">
        <v>-2.1179999999999999</v>
      </c>
      <c r="DU11" s="91">
        <v>-3.819</v>
      </c>
      <c r="DV11" s="91">
        <v>-2.9159999999999999</v>
      </c>
      <c r="DW11" s="91">
        <v>-3.7679999999999998</v>
      </c>
      <c r="DX11" s="91">
        <v>-14.7</v>
      </c>
      <c r="DY11" s="92">
        <v>-2.8570000000000002</v>
      </c>
      <c r="DZ11" s="90">
        <v>-1.2869999999999999</v>
      </c>
      <c r="EA11" s="91">
        <v>-0.95130000000000003</v>
      </c>
      <c r="EB11" s="91">
        <v>-1.0569999999999999</v>
      </c>
      <c r="EC11" s="91">
        <v>-0.99080000000000001</v>
      </c>
      <c r="ED11" s="91">
        <v>-1.486</v>
      </c>
      <c r="EE11" s="91">
        <v>-1.8169999999999999</v>
      </c>
      <c r="EF11" s="91">
        <v>-1.9870000000000001</v>
      </c>
      <c r="EG11" s="91">
        <v>-1.93</v>
      </c>
      <c r="EH11" s="92">
        <v>-1.2410000000000001</v>
      </c>
      <c r="EI11" s="90">
        <v>-2.2480000000000002</v>
      </c>
      <c r="EJ11" s="91">
        <v>-0.4879</v>
      </c>
      <c r="EK11" s="91">
        <v>-1.724</v>
      </c>
      <c r="EL11" s="91">
        <v>-0.5202</v>
      </c>
      <c r="EM11" s="91">
        <v>-0.73980000000000001</v>
      </c>
      <c r="EN11" s="91">
        <v>-0.87929999999999997</v>
      </c>
      <c r="EO11" s="91">
        <v>-0.85780000000000001</v>
      </c>
      <c r="EP11" s="91">
        <v>-0.85050000000000003</v>
      </c>
      <c r="EQ11" s="92">
        <v>-0.70320000000000005</v>
      </c>
      <c r="ER11" s="90">
        <v>-6.0709999999999997</v>
      </c>
      <c r="ES11" s="91">
        <v>-2.6549999999999998</v>
      </c>
      <c r="ET11" s="91">
        <v>-1.8380000000000001</v>
      </c>
      <c r="EU11" s="91">
        <v>-2.9940000000000002</v>
      </c>
      <c r="EV11" s="91">
        <v>-4.1319999999999997</v>
      </c>
      <c r="EW11" s="91">
        <v>-3.9710000000000001</v>
      </c>
      <c r="EX11" s="91">
        <v>-2.9279999999999999</v>
      </c>
      <c r="EY11" s="91">
        <v>-4.1310000000000002</v>
      </c>
      <c r="EZ11" s="92">
        <v>-3.4929999999999999</v>
      </c>
      <c r="FA11" s="90">
        <v>-2.3039999999999998</v>
      </c>
      <c r="FB11" s="91">
        <v>-3.9860000000000002</v>
      </c>
      <c r="FC11" s="91">
        <v>-2.3359999999999999</v>
      </c>
      <c r="FD11" s="91">
        <v>-2.746</v>
      </c>
      <c r="FE11" s="91">
        <v>-4.0869999999999997</v>
      </c>
      <c r="FF11" s="91">
        <v>-2.3860000000000001</v>
      </c>
      <c r="FG11" s="91">
        <v>-1.5720000000000001</v>
      </c>
      <c r="FH11" s="91">
        <v>-3.3010000000000002</v>
      </c>
      <c r="FI11" s="92">
        <v>-1.744</v>
      </c>
      <c r="FJ11" s="90">
        <v>-13.28</v>
      </c>
      <c r="FK11" s="91">
        <v>-4.9560000000000004</v>
      </c>
      <c r="FL11" s="91">
        <v>-6.3090000000000002</v>
      </c>
      <c r="FM11" s="91">
        <v>-13.28</v>
      </c>
      <c r="FN11" s="91">
        <v>-4.9560000000000004</v>
      </c>
      <c r="FO11" s="91">
        <v>-6.3090000000000002</v>
      </c>
      <c r="FP11" s="91">
        <v>-5.7320000000000002</v>
      </c>
      <c r="FQ11" s="91">
        <v>-5.8550000000000004</v>
      </c>
      <c r="FR11" s="92">
        <v>-6.673</v>
      </c>
      <c r="FS11" s="90">
        <v>-3.4609999999999999</v>
      </c>
      <c r="FT11" s="91" t="s">
        <v>92</v>
      </c>
      <c r="FU11" s="91">
        <v>-13.4</v>
      </c>
      <c r="FV11" s="91">
        <v>-3.4609999999999999</v>
      </c>
      <c r="FW11" s="91" t="s">
        <v>92</v>
      </c>
      <c r="FX11" s="91">
        <v>-13.4</v>
      </c>
      <c r="FY11" s="91">
        <v>-12.65</v>
      </c>
      <c r="FZ11" s="91">
        <v>-8.8780000000000001</v>
      </c>
      <c r="GA11" s="92">
        <v>-11.84</v>
      </c>
      <c r="GB11" s="90">
        <v>-1.5149999999999999</v>
      </c>
      <c r="GC11" s="91">
        <v>-1.5880000000000001</v>
      </c>
      <c r="GD11" s="91">
        <v>-1.7150000000000001</v>
      </c>
      <c r="GE11" s="91">
        <v>-1.8480000000000001</v>
      </c>
      <c r="GF11" s="91">
        <v>-2.4830000000000001</v>
      </c>
      <c r="GG11" s="91">
        <v>-2.194</v>
      </c>
      <c r="GH11" s="91">
        <v>-1.278</v>
      </c>
      <c r="GI11" s="91">
        <v>-1.5089999999999999</v>
      </c>
      <c r="GJ11" s="92">
        <v>-1.3120000000000001</v>
      </c>
      <c r="GK11" s="90">
        <v>-0.86160000000000003</v>
      </c>
      <c r="GL11" s="91">
        <v>-1.0089999999999999</v>
      </c>
      <c r="GM11" s="91">
        <v>-1.212</v>
      </c>
      <c r="GN11" s="91">
        <v>-0.70240000000000002</v>
      </c>
      <c r="GO11" s="91">
        <v>-0.59699999999999998</v>
      </c>
      <c r="GP11" s="91">
        <v>-1.0980000000000001</v>
      </c>
      <c r="GQ11" s="91">
        <v>-0.87819999999999998</v>
      </c>
      <c r="GR11" s="91">
        <v>-0.84919999999999995</v>
      </c>
      <c r="GS11" s="92">
        <v>-0.875</v>
      </c>
      <c r="GT11" s="90">
        <v>-13.71</v>
      </c>
      <c r="GU11" s="91">
        <v>-2.9590000000000001</v>
      </c>
      <c r="GV11" s="91">
        <v>-0.5242</v>
      </c>
      <c r="GW11" s="91" t="s">
        <v>92</v>
      </c>
      <c r="GX11" s="91" t="s">
        <v>92</v>
      </c>
      <c r="GY11" s="91" t="s">
        <v>92</v>
      </c>
      <c r="GZ11" s="91">
        <v>-1.9019999999999999</v>
      </c>
      <c r="HA11" s="91" t="s">
        <v>92</v>
      </c>
      <c r="HB11" s="92">
        <v>-1.792</v>
      </c>
      <c r="HC11" s="90">
        <v>-1.0720000000000001</v>
      </c>
      <c r="HD11" s="91">
        <v>-3.028</v>
      </c>
      <c r="HE11" s="91">
        <v>-1.133</v>
      </c>
      <c r="HF11" s="91">
        <v>-1.2669999999999999</v>
      </c>
      <c r="HG11" s="91">
        <v>-1.718</v>
      </c>
      <c r="HH11" s="91">
        <v>-1.115</v>
      </c>
      <c r="HI11" s="91">
        <v>-0.88170000000000004</v>
      </c>
      <c r="HJ11" s="91">
        <v>-1.599</v>
      </c>
      <c r="HK11" s="92">
        <v>-1.383</v>
      </c>
    </row>
    <row r="13" spans="1:219" x14ac:dyDescent="0.25">
      <c r="A13" t="s">
        <v>173</v>
      </c>
      <c r="C13" s="75" t="s">
        <v>184</v>
      </c>
      <c r="D13" s="79">
        <f>D9*-1</f>
        <v>13.53</v>
      </c>
      <c r="E13" s="79">
        <f t="shared" ref="E13:BP13" si="0">E9*-1</f>
        <v>3.9969999999999999</v>
      </c>
      <c r="F13" s="79">
        <f t="shared" si="0"/>
        <v>-53.86</v>
      </c>
      <c r="G13" s="79">
        <f t="shared" si="0"/>
        <v>7.9169999999999998</v>
      </c>
      <c r="H13" s="79">
        <f t="shared" si="0"/>
        <v>25.09</v>
      </c>
      <c r="I13" s="79">
        <f t="shared" si="0"/>
        <v>-4.9909999999999997</v>
      </c>
      <c r="J13" s="79">
        <f t="shared" si="0"/>
        <v>-13.37</v>
      </c>
      <c r="K13" s="79">
        <f t="shared" si="0"/>
        <v>0.86770000000000003</v>
      </c>
      <c r="L13" s="79">
        <f t="shared" si="0"/>
        <v>-4.9909999999999997</v>
      </c>
      <c r="M13" s="79">
        <f t="shared" si="0"/>
        <v>-28.53</v>
      </c>
      <c r="N13" s="79">
        <f t="shared" si="0"/>
        <v>-25.18</v>
      </c>
      <c r="O13" s="79">
        <f t="shared" si="0"/>
        <v>-51.48</v>
      </c>
      <c r="P13" s="79">
        <f t="shared" si="0"/>
        <v>-17.18</v>
      </c>
      <c r="Q13" s="79">
        <f t="shared" si="0"/>
        <v>-1.4470000000000001</v>
      </c>
      <c r="R13" s="79">
        <f t="shared" si="0"/>
        <v>-12.84</v>
      </c>
      <c r="S13" s="79">
        <f t="shared" si="0"/>
        <v>-9.9130000000000003</v>
      </c>
      <c r="T13" s="79">
        <f t="shared" si="0"/>
        <v>-7.4720000000000004</v>
      </c>
      <c r="U13" s="79">
        <f t="shared" si="0"/>
        <v>-12.84</v>
      </c>
      <c r="V13" s="79">
        <f t="shared" si="0"/>
        <v>-8.8000000000000007</v>
      </c>
      <c r="W13" s="79">
        <f t="shared" si="0"/>
        <v>1.837</v>
      </c>
      <c r="X13" s="79">
        <f t="shared" si="0"/>
        <v>-12.72</v>
      </c>
      <c r="Y13" s="79">
        <f t="shared" si="0"/>
        <v>-11.71</v>
      </c>
      <c r="Z13" s="79">
        <f t="shared" si="0"/>
        <v>1.127</v>
      </c>
      <c r="AA13" s="79">
        <f t="shared" si="0"/>
        <v>-15.49</v>
      </c>
      <c r="AB13" s="79">
        <f t="shared" si="0"/>
        <v>0.56399999999999995</v>
      </c>
      <c r="AC13" s="79">
        <f t="shared" si="0"/>
        <v>-7.5369999999999999</v>
      </c>
      <c r="AD13" s="79">
        <f t="shared" si="0"/>
        <v>-15.49</v>
      </c>
      <c r="AE13" s="79">
        <f t="shared" si="0"/>
        <v>-18.48</v>
      </c>
      <c r="AF13" s="79">
        <f t="shared" si="0"/>
        <v>-2.1339999999999999</v>
      </c>
      <c r="AG13" s="79">
        <f t="shared" si="0"/>
        <v>-29.99</v>
      </c>
      <c r="AH13" s="79">
        <f t="shared" si="0"/>
        <v>0.3795</v>
      </c>
      <c r="AI13" s="79">
        <f t="shared" si="0"/>
        <v>5.9909999999999997</v>
      </c>
      <c r="AJ13" s="79">
        <f t="shared" si="0"/>
        <v>-21.85</v>
      </c>
      <c r="AK13" s="79">
        <f t="shared" si="0"/>
        <v>-2.456</v>
      </c>
      <c r="AL13" s="79">
        <f t="shared" si="0"/>
        <v>-5.7460000000000004</v>
      </c>
      <c r="AM13" s="79">
        <f t="shared" si="0"/>
        <v>-21.85</v>
      </c>
      <c r="AN13" s="79">
        <f t="shared" si="0"/>
        <v>-11.99</v>
      </c>
      <c r="AO13" s="79">
        <f t="shared" si="0"/>
        <v>-16.5</v>
      </c>
      <c r="AP13" s="79">
        <f t="shared" si="0"/>
        <v>-16.059999999999999</v>
      </c>
      <c r="AQ13" s="79">
        <f t="shared" si="0"/>
        <v>-27.9</v>
      </c>
      <c r="AR13" s="79">
        <f t="shared" si="0"/>
        <v>6.9720000000000004</v>
      </c>
      <c r="AS13" s="79">
        <f t="shared" si="0"/>
        <v>-10.93</v>
      </c>
      <c r="AT13" s="79">
        <f t="shared" si="0"/>
        <v>0.55100000000000005</v>
      </c>
      <c r="AU13" s="79">
        <f t="shared" si="0"/>
        <v>-20.440000000000001</v>
      </c>
      <c r="AV13" s="79">
        <f t="shared" si="0"/>
        <v>17.7</v>
      </c>
      <c r="AW13" s="79">
        <f t="shared" si="0"/>
        <v>-18.57</v>
      </c>
      <c r="AX13" s="79">
        <f t="shared" si="0"/>
        <v>-21.63</v>
      </c>
      <c r="AY13" s="79">
        <f t="shared" si="0"/>
        <v>-5.3739999999999997</v>
      </c>
      <c r="AZ13" s="79">
        <f t="shared" si="0"/>
        <v>4.2069999999999999</v>
      </c>
      <c r="BA13" s="79">
        <f t="shared" si="0"/>
        <v>-9.9719999999999995</v>
      </c>
      <c r="BB13" s="79">
        <f t="shared" si="0"/>
        <v>-4.5469999999999997</v>
      </c>
      <c r="BC13" s="79">
        <f t="shared" si="0"/>
        <v>-2.8109999999999999</v>
      </c>
      <c r="BD13" s="79">
        <f t="shared" si="0"/>
        <v>-2.3479999999999999</v>
      </c>
      <c r="BE13" s="79">
        <f t="shared" si="0"/>
        <v>-4.1820000000000004</v>
      </c>
      <c r="BF13" s="79">
        <f t="shared" si="0"/>
        <v>-10.199999999999999</v>
      </c>
      <c r="BG13" s="79">
        <f t="shared" si="0"/>
        <v>-9.8439999999999994</v>
      </c>
      <c r="BH13" s="79">
        <f t="shared" si="0"/>
        <v>7.734</v>
      </c>
      <c r="BI13" s="79">
        <f t="shared" si="0"/>
        <v>1.1990000000000001</v>
      </c>
      <c r="BJ13" s="79">
        <f t="shared" si="0"/>
        <v>10.83</v>
      </c>
      <c r="BK13" s="79">
        <f t="shared" si="0"/>
        <v>6.8760000000000003</v>
      </c>
      <c r="BL13" s="79">
        <f t="shared" si="0"/>
        <v>-8.66</v>
      </c>
      <c r="BM13" s="79">
        <f t="shared" si="0"/>
        <v>-14.93</v>
      </c>
      <c r="BN13" s="79">
        <f t="shared" si="0"/>
        <v>0.31830000000000003</v>
      </c>
      <c r="BO13" s="79">
        <f t="shared" si="0"/>
        <v>-25.76</v>
      </c>
      <c r="BP13" s="79">
        <f t="shared" si="0"/>
        <v>-3.262</v>
      </c>
      <c r="BQ13" s="79">
        <f t="shared" ref="BQ13:EB13" si="1">BQ9*-1</f>
        <v>5.87</v>
      </c>
      <c r="BR13" s="79">
        <f t="shared" si="1"/>
        <v>12.24</v>
      </c>
      <c r="BS13" s="79">
        <f t="shared" si="1"/>
        <v>-5.97</v>
      </c>
      <c r="BT13" s="79">
        <f t="shared" si="1"/>
        <v>0.51590000000000003</v>
      </c>
      <c r="BU13" s="79">
        <f t="shared" si="1"/>
        <v>0.31219999999999998</v>
      </c>
      <c r="BV13" s="79">
        <f t="shared" si="1"/>
        <v>-10.69</v>
      </c>
      <c r="BW13" s="79">
        <f t="shared" si="1"/>
        <v>0.73770000000000002</v>
      </c>
      <c r="BX13" s="79">
        <f t="shared" si="1"/>
        <v>-6.3970000000000002</v>
      </c>
      <c r="BY13" s="79">
        <f t="shared" si="1"/>
        <v>-1.099</v>
      </c>
      <c r="BZ13" s="79">
        <f t="shared" si="1"/>
        <v>-4.0069999999999997</v>
      </c>
      <c r="CA13" s="79">
        <f t="shared" si="1"/>
        <v>36.9</v>
      </c>
      <c r="CB13" s="79">
        <f t="shared" si="1"/>
        <v>-24.59</v>
      </c>
      <c r="CC13" s="79">
        <f t="shared" si="1"/>
        <v>-5.3630000000000004</v>
      </c>
      <c r="CD13" s="79">
        <f t="shared" si="1"/>
        <v>-4.9630000000000001</v>
      </c>
      <c r="CE13" s="79">
        <f t="shared" si="1"/>
        <v>1.214</v>
      </c>
      <c r="CF13" s="79">
        <f t="shared" si="1"/>
        <v>-5.3630000000000004</v>
      </c>
      <c r="CG13" s="79">
        <f t="shared" si="1"/>
        <v>-8.1859999999999999</v>
      </c>
      <c r="CH13" s="79">
        <f t="shared" si="1"/>
        <v>-7.9119999999999999</v>
      </c>
      <c r="CI13" s="79">
        <f t="shared" si="1"/>
        <v>8.7789999999999999</v>
      </c>
      <c r="CJ13" s="79">
        <f t="shared" si="1"/>
        <v>47.39</v>
      </c>
      <c r="CK13" s="79">
        <f t="shared" si="1"/>
        <v>-9.3049999999999997</v>
      </c>
      <c r="CL13" s="79">
        <f t="shared" si="1"/>
        <v>-0.8105</v>
      </c>
      <c r="CM13" s="79">
        <f t="shared" si="1"/>
        <v>-6.3719999999999999</v>
      </c>
      <c r="CN13" s="79">
        <f t="shared" si="1"/>
        <v>-2.8</v>
      </c>
      <c r="CO13" s="79">
        <f t="shared" si="1"/>
        <v>-0.8105</v>
      </c>
      <c r="CP13" s="79">
        <f t="shared" si="1"/>
        <v>-19.71</v>
      </c>
      <c r="CQ13" s="79">
        <f t="shared" si="1"/>
        <v>-9.6929999999999996</v>
      </c>
      <c r="CR13" s="79">
        <f t="shared" si="1"/>
        <v>6.1769999999999996</v>
      </c>
      <c r="CS13" s="79">
        <f t="shared" si="1"/>
        <v>47.63</v>
      </c>
      <c r="CT13" s="79">
        <f t="shared" si="1"/>
        <v>-9.3230000000000004</v>
      </c>
      <c r="CU13" s="79">
        <f t="shared" si="1"/>
        <v>-4.62</v>
      </c>
      <c r="CV13" s="79">
        <f t="shared" si="1"/>
        <v>23.08</v>
      </c>
      <c r="CW13" s="79">
        <f t="shared" si="1"/>
        <v>1.7410000000000001</v>
      </c>
      <c r="CX13" s="79">
        <f t="shared" si="1"/>
        <v>-4.62</v>
      </c>
      <c r="CY13" s="79">
        <f t="shared" si="1"/>
        <v>6.3959999999999999</v>
      </c>
      <c r="CZ13" s="79">
        <f t="shared" si="1"/>
        <v>-22.46</v>
      </c>
      <c r="DA13" s="79">
        <f t="shared" si="1"/>
        <v>-2.1869999999999998</v>
      </c>
      <c r="DB13" s="79">
        <f t="shared" si="1"/>
        <v>11.1</v>
      </c>
      <c r="DC13" s="79">
        <f t="shared" si="1"/>
        <v>-5.9690000000000003</v>
      </c>
      <c r="DD13" s="79">
        <f t="shared" si="1"/>
        <v>-0.70650000000000002</v>
      </c>
      <c r="DE13" s="79">
        <f t="shared" si="1"/>
        <v>-0.25219999999999998</v>
      </c>
      <c r="DF13" s="79">
        <f t="shared" si="1"/>
        <v>-2.968</v>
      </c>
      <c r="DG13" s="79">
        <f t="shared" si="1"/>
        <v>-0.70650000000000002</v>
      </c>
      <c r="DH13" s="79">
        <f t="shared" si="1"/>
        <v>-4.5519999999999996</v>
      </c>
      <c r="DI13" s="79">
        <f t="shared" si="1"/>
        <v>-10.77</v>
      </c>
      <c r="DJ13" s="79">
        <f t="shared" si="1"/>
        <v>2.4279999999999999</v>
      </c>
      <c r="DK13" s="79" t="e">
        <f t="shared" si="1"/>
        <v>#VALUE!</v>
      </c>
      <c r="DL13" s="79">
        <f t="shared" si="1"/>
        <v>0.3352</v>
      </c>
      <c r="DM13" s="79">
        <f t="shared" si="1"/>
        <v>5.1689999999999996</v>
      </c>
      <c r="DN13" s="79">
        <f t="shared" si="1"/>
        <v>12.85</v>
      </c>
      <c r="DO13" s="79">
        <f t="shared" si="1"/>
        <v>17.07</v>
      </c>
      <c r="DP13" s="79">
        <f t="shared" si="1"/>
        <v>9.0259999999999998</v>
      </c>
      <c r="DQ13" s="79">
        <f t="shared" si="1"/>
        <v>-13.53</v>
      </c>
      <c r="DR13" s="79">
        <f t="shared" si="1"/>
        <v>0.3997</v>
      </c>
      <c r="DS13" s="79">
        <f t="shared" si="1"/>
        <v>5.38</v>
      </c>
      <c r="DT13" s="79">
        <f t="shared" si="1"/>
        <v>-1.2410000000000001</v>
      </c>
      <c r="DU13" s="79">
        <f t="shared" si="1"/>
        <v>4.681</v>
      </c>
      <c r="DV13" s="79">
        <f t="shared" si="1"/>
        <v>-1.4730000000000001</v>
      </c>
      <c r="DW13" s="79">
        <f t="shared" si="1"/>
        <v>2.0960000000000001</v>
      </c>
      <c r="DX13" s="79">
        <f t="shared" si="1"/>
        <v>8.9090000000000007</v>
      </c>
      <c r="DY13" s="79">
        <f t="shared" si="1"/>
        <v>1.214</v>
      </c>
      <c r="DZ13" s="79">
        <f t="shared" si="1"/>
        <v>-14.31</v>
      </c>
      <c r="EA13" s="79">
        <f t="shared" si="1"/>
        <v>2.052</v>
      </c>
      <c r="EB13" s="79">
        <f t="shared" si="1"/>
        <v>-0.37940000000000002</v>
      </c>
      <c r="EC13" s="79">
        <f t="shared" ref="EC13:GN13" si="2">EC9*-1</f>
        <v>-9.875</v>
      </c>
      <c r="ED13" s="79">
        <f t="shared" si="2"/>
        <v>4.1660000000000004</v>
      </c>
      <c r="EE13" s="79">
        <f t="shared" si="2"/>
        <v>4.9379999999999997</v>
      </c>
      <c r="EF13" s="79">
        <f t="shared" si="2"/>
        <v>5.4</v>
      </c>
      <c r="EG13" s="79">
        <f t="shared" si="2"/>
        <v>10.43</v>
      </c>
      <c r="EH13" s="79">
        <f t="shared" si="2"/>
        <v>4.1390000000000002</v>
      </c>
      <c r="EI13" s="79">
        <f t="shared" si="2"/>
        <v>-11.05</v>
      </c>
      <c r="EJ13" s="79">
        <f t="shared" si="2"/>
        <v>-9.1880000000000006</v>
      </c>
      <c r="EK13" s="79">
        <f t="shared" si="2"/>
        <v>6.3179999999999996</v>
      </c>
      <c r="EL13" s="79">
        <f t="shared" si="2"/>
        <v>-34.909999999999997</v>
      </c>
      <c r="EM13" s="79">
        <f t="shared" si="2"/>
        <v>-6.8010000000000002</v>
      </c>
      <c r="EN13" s="79">
        <f t="shared" si="2"/>
        <v>1.754</v>
      </c>
      <c r="EO13" s="79">
        <f t="shared" si="2"/>
        <v>-3.9829999999999997E-2</v>
      </c>
      <c r="EP13" s="79">
        <f t="shared" si="2"/>
        <v>8.4619999999999997</v>
      </c>
      <c r="EQ13" s="79">
        <f t="shared" si="2"/>
        <v>-3.2240000000000002</v>
      </c>
      <c r="ER13" s="79">
        <f t="shared" si="2"/>
        <v>-6.7530000000000001</v>
      </c>
      <c r="ES13" s="79">
        <f t="shared" si="2"/>
        <v>-7.5359999999999996</v>
      </c>
      <c r="ET13" s="79">
        <f t="shared" si="2"/>
        <v>5.218</v>
      </c>
      <c r="EU13" s="79">
        <f t="shared" si="2"/>
        <v>-5.14</v>
      </c>
      <c r="EV13" s="79">
        <f t="shared" si="2"/>
        <v>-0.40139999999999998</v>
      </c>
      <c r="EW13" s="79">
        <f t="shared" si="2"/>
        <v>-4.9219999999999997</v>
      </c>
      <c r="EX13" s="79">
        <f t="shared" si="2"/>
        <v>-3.8959999999999999</v>
      </c>
      <c r="EY13" s="79">
        <f t="shared" si="2"/>
        <v>0.6361</v>
      </c>
      <c r="EZ13" s="79">
        <f t="shared" si="2"/>
        <v>4.2839999999999998</v>
      </c>
      <c r="FA13" s="79">
        <f t="shared" si="2"/>
        <v>2.9220000000000002</v>
      </c>
      <c r="FB13" s="79">
        <f t="shared" si="2"/>
        <v>-16.77</v>
      </c>
      <c r="FC13" s="79">
        <f t="shared" si="2"/>
        <v>1.1479999999999999</v>
      </c>
      <c r="FD13" s="79">
        <f t="shared" si="2"/>
        <v>-31.95</v>
      </c>
      <c r="FE13" s="79">
        <f t="shared" si="2"/>
        <v>5.9249999999999998</v>
      </c>
      <c r="FF13" s="79">
        <f t="shared" si="2"/>
        <v>0.2346</v>
      </c>
      <c r="FG13" s="79">
        <f t="shared" si="2"/>
        <v>-1.4990000000000001</v>
      </c>
      <c r="FH13" s="79">
        <f t="shared" si="2"/>
        <v>11.38</v>
      </c>
      <c r="FI13" s="79">
        <f t="shared" si="2"/>
        <v>6.44</v>
      </c>
      <c r="FJ13" s="79">
        <f t="shared" si="2"/>
        <v>-9.7140000000000004</v>
      </c>
      <c r="FK13" s="79">
        <f t="shared" si="2"/>
        <v>0.94620000000000004</v>
      </c>
      <c r="FL13" s="79">
        <f t="shared" si="2"/>
        <v>-8.9209999999999994</v>
      </c>
      <c r="FM13" s="79">
        <f t="shared" si="2"/>
        <v>-9.7140000000000004</v>
      </c>
      <c r="FN13" s="79">
        <f t="shared" si="2"/>
        <v>0.94620000000000004</v>
      </c>
      <c r="FO13" s="79">
        <f t="shared" si="2"/>
        <v>-8.9209999999999994</v>
      </c>
      <c r="FP13" s="79">
        <f t="shared" si="2"/>
        <v>5.2569999999999997</v>
      </c>
      <c r="FQ13" s="79">
        <f t="shared" si="2"/>
        <v>3.294</v>
      </c>
      <c r="FR13" s="79">
        <f t="shared" si="2"/>
        <v>8.4510000000000005</v>
      </c>
      <c r="FS13" s="79">
        <f t="shared" si="2"/>
        <v>-35.28</v>
      </c>
      <c r="FT13" s="79">
        <f t="shared" si="2"/>
        <v>0.4909</v>
      </c>
      <c r="FU13" s="79">
        <f t="shared" si="2"/>
        <v>-4.5979999999999999</v>
      </c>
      <c r="FV13" s="79">
        <f t="shared" si="2"/>
        <v>-35.28</v>
      </c>
      <c r="FW13" s="79">
        <f t="shared" si="2"/>
        <v>0.4909</v>
      </c>
      <c r="FX13" s="79">
        <f t="shared" si="2"/>
        <v>-4.5979999999999999</v>
      </c>
      <c r="FY13" s="79">
        <f t="shared" si="2"/>
        <v>1.72</v>
      </c>
      <c r="FZ13" s="79">
        <f t="shared" si="2"/>
        <v>6.0720000000000001</v>
      </c>
      <c r="GA13" s="79">
        <f t="shared" si="2"/>
        <v>11.58</v>
      </c>
      <c r="GB13" s="79">
        <f t="shared" si="2"/>
        <v>-7.3849999999999998</v>
      </c>
      <c r="GC13" s="79">
        <f t="shared" si="2"/>
        <v>-2.0880000000000001</v>
      </c>
      <c r="GD13" s="79">
        <f t="shared" si="2"/>
        <v>-41.29</v>
      </c>
      <c r="GE13" s="79">
        <f t="shared" si="2"/>
        <v>-3.7519999999999998</v>
      </c>
      <c r="GF13" s="79">
        <f t="shared" si="2"/>
        <v>0.111</v>
      </c>
      <c r="GG13" s="79">
        <f t="shared" si="2"/>
        <v>-15.15</v>
      </c>
      <c r="GH13" s="79">
        <f t="shared" si="2"/>
        <v>-0.79059999999999997</v>
      </c>
      <c r="GI13" s="79">
        <f t="shared" si="2"/>
        <v>4.74</v>
      </c>
      <c r="GJ13" s="79">
        <f t="shared" si="2"/>
        <v>1.8939999999999999</v>
      </c>
      <c r="GK13" s="79">
        <f t="shared" si="2"/>
        <v>-6.65</v>
      </c>
      <c r="GL13" s="79">
        <f t="shared" si="2"/>
        <v>-0.48259999999999997</v>
      </c>
      <c r="GM13" s="79">
        <f t="shared" si="2"/>
        <v>-59.82</v>
      </c>
      <c r="GN13" s="79">
        <f t="shared" si="2"/>
        <v>-1.6930000000000001</v>
      </c>
      <c r="GO13" s="79">
        <f t="shared" ref="GO13:HK13" si="3">GO9*-1</f>
        <v>9.5210000000000008</v>
      </c>
      <c r="GP13" s="79">
        <f t="shared" si="3"/>
        <v>-22.59</v>
      </c>
      <c r="GQ13" s="79">
        <f t="shared" si="3"/>
        <v>-5.806</v>
      </c>
      <c r="GR13" s="79">
        <f t="shared" si="3"/>
        <v>6.1509999999999998</v>
      </c>
      <c r="GS13" s="79">
        <f t="shared" si="3"/>
        <v>4.3239999999999998</v>
      </c>
      <c r="GT13" s="79">
        <f t="shared" si="3"/>
        <v>-2.0219999999999998</v>
      </c>
      <c r="GU13" s="79">
        <f t="shared" si="3"/>
        <v>-31.04</v>
      </c>
      <c r="GV13" s="79">
        <f t="shared" si="3"/>
        <v>-61.28</v>
      </c>
      <c r="GW13" s="79">
        <f t="shared" si="3"/>
        <v>-2.4809999999999999</v>
      </c>
      <c r="GX13" s="79">
        <f t="shared" si="3"/>
        <v>-2.5139999999999998</v>
      </c>
      <c r="GY13" s="79">
        <f t="shared" si="3"/>
        <v>-10.48</v>
      </c>
      <c r="GZ13" s="79">
        <f t="shared" si="3"/>
        <v>13.01</v>
      </c>
      <c r="HA13" s="79">
        <f t="shared" si="3"/>
        <v>9.1890000000000001</v>
      </c>
      <c r="HB13" s="79">
        <f t="shared" si="3"/>
        <v>17.52</v>
      </c>
      <c r="HC13" s="79">
        <f t="shared" si="3"/>
        <v>-2.61</v>
      </c>
      <c r="HD13" s="79">
        <f t="shared" si="3"/>
        <v>-6.6790000000000003</v>
      </c>
      <c r="HE13" s="79">
        <f t="shared" si="3"/>
        <v>-30.27</v>
      </c>
      <c r="HF13" s="79">
        <f t="shared" si="3"/>
        <v>10.220000000000001</v>
      </c>
      <c r="HG13" s="79">
        <f t="shared" si="3"/>
        <v>9.0739999999999998</v>
      </c>
      <c r="HH13" s="79">
        <f t="shared" si="3"/>
        <v>8.032</v>
      </c>
      <c r="HI13" s="79">
        <f t="shared" si="3"/>
        <v>-0.84060000000000001</v>
      </c>
      <c r="HJ13" s="79">
        <f t="shared" si="3"/>
        <v>9.5259999999999998</v>
      </c>
      <c r="HK13" s="79">
        <f t="shared" si="3"/>
        <v>14.41</v>
      </c>
    </row>
    <row r="14" spans="1:219" x14ac:dyDescent="0.25">
      <c r="A14" t="s">
        <v>174</v>
      </c>
      <c r="C14" s="75" t="s">
        <v>185</v>
      </c>
      <c r="D14" s="79">
        <f>D8*-1</f>
        <v>95.76</v>
      </c>
      <c r="E14" s="79">
        <f t="shared" ref="E14:BP14" si="4">E8*-1</f>
        <v>91.71</v>
      </c>
      <c r="F14" s="79">
        <f t="shared" si="4"/>
        <v>87.87</v>
      </c>
      <c r="G14" s="79">
        <f t="shared" si="4"/>
        <v>99.38</v>
      </c>
      <c r="H14" s="79">
        <f t="shared" si="4"/>
        <v>99.27</v>
      </c>
      <c r="I14" s="79">
        <f t="shared" si="4"/>
        <v>95.64</v>
      </c>
      <c r="J14" s="79">
        <f t="shared" si="4"/>
        <v>94.01</v>
      </c>
      <c r="K14" s="79">
        <f t="shared" si="4"/>
        <v>87.81</v>
      </c>
      <c r="L14" s="79">
        <f t="shared" si="4"/>
        <v>95.64</v>
      </c>
      <c r="M14" s="79">
        <f t="shared" si="4"/>
        <v>100.3</v>
      </c>
      <c r="N14" s="79">
        <f t="shared" si="4"/>
        <v>98.8</v>
      </c>
      <c r="O14" s="79">
        <f t="shared" si="4"/>
        <v>99.19</v>
      </c>
      <c r="P14" s="79">
        <f t="shared" si="4"/>
        <v>97.67</v>
      </c>
      <c r="Q14" s="79">
        <f t="shared" si="4"/>
        <v>101.2</v>
      </c>
      <c r="R14" s="79">
        <f t="shared" si="4"/>
        <v>99.57</v>
      </c>
      <c r="S14" s="79">
        <f t="shared" si="4"/>
        <v>97.75</v>
      </c>
      <c r="T14" s="79">
        <f t="shared" si="4"/>
        <v>98.93</v>
      </c>
      <c r="U14" s="79">
        <f t="shared" si="4"/>
        <v>99.57</v>
      </c>
      <c r="V14" s="79">
        <f t="shared" si="4"/>
        <v>98.62</v>
      </c>
      <c r="W14" s="79">
        <f t="shared" si="4"/>
        <v>97.49</v>
      </c>
      <c r="X14" s="79">
        <f t="shared" si="4"/>
        <v>98.79</v>
      </c>
      <c r="Y14" s="79">
        <f t="shared" si="4"/>
        <v>99</v>
      </c>
      <c r="Z14" s="79">
        <f t="shared" si="4"/>
        <v>99.03</v>
      </c>
      <c r="AA14" s="79">
        <f t="shared" si="4"/>
        <v>100</v>
      </c>
      <c r="AB14" s="79">
        <f t="shared" si="4"/>
        <v>99.87</v>
      </c>
      <c r="AC14" s="79">
        <f t="shared" si="4"/>
        <v>100.5</v>
      </c>
      <c r="AD14" s="79">
        <f t="shared" si="4"/>
        <v>100</v>
      </c>
      <c r="AE14" s="79">
        <f t="shared" si="4"/>
        <v>67.13</v>
      </c>
      <c r="AF14" s="79">
        <f t="shared" si="4"/>
        <v>95.4</v>
      </c>
      <c r="AG14" s="79">
        <f t="shared" si="4"/>
        <v>90.63</v>
      </c>
      <c r="AH14" s="79">
        <f t="shared" si="4"/>
        <v>99.59</v>
      </c>
      <c r="AI14" s="79">
        <f t="shared" si="4"/>
        <v>93.84</v>
      </c>
      <c r="AJ14" s="79">
        <f t="shared" si="4"/>
        <v>104.8</v>
      </c>
      <c r="AK14" s="79">
        <f t="shared" si="4"/>
        <v>106.2</v>
      </c>
      <c r="AL14" s="79">
        <f t="shared" si="4"/>
        <v>102.5</v>
      </c>
      <c r="AM14" s="79">
        <f t="shared" si="4"/>
        <v>104.8</v>
      </c>
      <c r="AN14" s="79">
        <f t="shared" si="4"/>
        <v>98.93</v>
      </c>
      <c r="AO14" s="79">
        <f t="shared" si="4"/>
        <v>99.94</v>
      </c>
      <c r="AP14" s="79">
        <f t="shared" si="4"/>
        <v>100</v>
      </c>
      <c r="AQ14" s="79">
        <f t="shared" si="4"/>
        <v>100.2</v>
      </c>
      <c r="AR14" s="79">
        <f t="shared" si="4"/>
        <v>100.1</v>
      </c>
      <c r="AS14" s="79">
        <f t="shared" si="4"/>
        <v>100.1</v>
      </c>
      <c r="AT14" s="79">
        <f t="shared" si="4"/>
        <v>99.92</v>
      </c>
      <c r="AU14" s="79">
        <f t="shared" si="4"/>
        <v>99.97</v>
      </c>
      <c r="AV14" s="79">
        <f t="shared" si="4"/>
        <v>99.95</v>
      </c>
      <c r="AW14" s="79">
        <f t="shared" si="4"/>
        <v>98.98</v>
      </c>
      <c r="AX14" s="79">
        <f t="shared" si="4"/>
        <v>99.54</v>
      </c>
      <c r="AY14" s="79">
        <f t="shared" si="4"/>
        <v>98.9</v>
      </c>
      <c r="AZ14" s="79">
        <f t="shared" si="4"/>
        <v>100.4</v>
      </c>
      <c r="BA14" s="79">
        <f t="shared" si="4"/>
        <v>100.4</v>
      </c>
      <c r="BB14" s="79">
        <f t="shared" si="4"/>
        <v>99.58</v>
      </c>
      <c r="BC14" s="79">
        <f t="shared" si="4"/>
        <v>99.94</v>
      </c>
      <c r="BD14" s="79">
        <f t="shared" si="4"/>
        <v>100.1</v>
      </c>
      <c r="BE14" s="79">
        <f t="shared" si="4"/>
        <v>100.3</v>
      </c>
      <c r="BF14" s="79">
        <f t="shared" si="4"/>
        <v>99.83</v>
      </c>
      <c r="BG14" s="79">
        <f t="shared" si="4"/>
        <v>100</v>
      </c>
      <c r="BH14" s="79">
        <f t="shared" si="4"/>
        <v>99.81</v>
      </c>
      <c r="BI14" s="79">
        <f t="shared" si="4"/>
        <v>100.6</v>
      </c>
      <c r="BJ14" s="79">
        <f t="shared" si="4"/>
        <v>101.7</v>
      </c>
      <c r="BK14" s="79">
        <f t="shared" si="4"/>
        <v>99.74</v>
      </c>
      <c r="BL14" s="79">
        <f t="shared" si="4"/>
        <v>100.4</v>
      </c>
      <c r="BM14" s="79">
        <f t="shared" si="4"/>
        <v>100.3</v>
      </c>
      <c r="BN14" s="79">
        <f t="shared" si="4"/>
        <v>100.5</v>
      </c>
      <c r="BO14" s="79">
        <f t="shared" si="4"/>
        <v>98.3</v>
      </c>
      <c r="BP14" s="79">
        <f t="shared" si="4"/>
        <v>93.58</v>
      </c>
      <c r="BQ14" s="79">
        <f t="shared" ref="BQ14:EB14" si="5">BQ8*-1</f>
        <v>90.25</v>
      </c>
      <c r="BR14" s="79">
        <f t="shared" si="5"/>
        <v>99.91</v>
      </c>
      <c r="BS14" s="79">
        <f t="shared" si="5"/>
        <v>100.1</v>
      </c>
      <c r="BT14" s="79">
        <f t="shared" si="5"/>
        <v>33682</v>
      </c>
      <c r="BU14" s="79">
        <f t="shared" si="5"/>
        <v>99.98</v>
      </c>
      <c r="BV14" s="79">
        <f t="shared" si="5"/>
        <v>100.7</v>
      </c>
      <c r="BW14" s="79">
        <f t="shared" si="5"/>
        <v>100.5</v>
      </c>
      <c r="BX14" s="79">
        <f t="shared" si="5"/>
        <v>74.349999999999994</v>
      </c>
      <c r="BY14" s="79">
        <f t="shared" si="5"/>
        <v>101.9</v>
      </c>
      <c r="BZ14" s="79">
        <f t="shared" si="5"/>
        <v>67.23</v>
      </c>
      <c r="CA14" s="79">
        <f t="shared" si="5"/>
        <v>117</v>
      </c>
      <c r="CB14" s="79">
        <f t="shared" si="5"/>
        <v>92.79</v>
      </c>
      <c r="CC14" s="79">
        <f t="shared" si="5"/>
        <v>87.71</v>
      </c>
      <c r="CD14" s="79">
        <f t="shared" si="5"/>
        <v>55.15</v>
      </c>
      <c r="CE14" s="79">
        <f t="shared" si="5"/>
        <v>103.2</v>
      </c>
      <c r="CF14" s="79">
        <f t="shared" si="5"/>
        <v>87.71</v>
      </c>
      <c r="CG14" s="79">
        <f t="shared" si="5"/>
        <v>110.9</v>
      </c>
      <c r="CH14" s="79">
        <f t="shared" si="5"/>
        <v>107</v>
      </c>
      <c r="CI14" s="79">
        <f t="shared" si="5"/>
        <v>101.4</v>
      </c>
      <c r="CJ14" s="79">
        <f t="shared" si="5"/>
        <v>102.2</v>
      </c>
      <c r="CK14" s="79">
        <f t="shared" si="5"/>
        <v>102.6</v>
      </c>
      <c r="CL14" s="79">
        <f t="shared" si="5"/>
        <v>107.3</v>
      </c>
      <c r="CM14" s="79">
        <f t="shared" si="5"/>
        <v>99.95</v>
      </c>
      <c r="CN14" s="79">
        <f t="shared" si="5"/>
        <v>108.1</v>
      </c>
      <c r="CO14" s="79">
        <f t="shared" si="5"/>
        <v>107.3</v>
      </c>
      <c r="CP14" s="79">
        <f t="shared" si="5"/>
        <v>52.01</v>
      </c>
      <c r="CQ14" s="79">
        <f t="shared" si="5"/>
        <v>61.28</v>
      </c>
      <c r="CR14" s="79">
        <f t="shared" si="5"/>
        <v>68.55</v>
      </c>
      <c r="CS14" s="79">
        <f t="shared" si="5"/>
        <v>88.33</v>
      </c>
      <c r="CT14" s="79">
        <f t="shared" si="5"/>
        <v>66.7</v>
      </c>
      <c r="CU14" s="79">
        <f t="shared" si="5"/>
        <v>65.91</v>
      </c>
      <c r="CV14" s="79">
        <f t="shared" si="5"/>
        <v>67.52</v>
      </c>
      <c r="CW14" s="79">
        <f t="shared" si="5"/>
        <v>62.22</v>
      </c>
      <c r="CX14" s="79">
        <f t="shared" si="5"/>
        <v>65.91</v>
      </c>
      <c r="CY14" s="79">
        <f t="shared" si="5"/>
        <v>82.21</v>
      </c>
      <c r="CZ14" s="79">
        <f t="shared" si="5"/>
        <v>283.5</v>
      </c>
      <c r="DA14" s="79">
        <f t="shared" si="5"/>
        <v>77.52</v>
      </c>
      <c r="DB14" s="79">
        <f t="shared" si="5"/>
        <v>110.8</v>
      </c>
      <c r="DC14" s="79">
        <f t="shared" si="5"/>
        <v>248685</v>
      </c>
      <c r="DD14" s="79">
        <f t="shared" si="5"/>
        <v>81.72</v>
      </c>
      <c r="DE14" s="79">
        <f t="shared" si="5"/>
        <v>103.2</v>
      </c>
      <c r="DF14" s="79">
        <f t="shared" si="5"/>
        <v>92.02</v>
      </c>
      <c r="DG14" s="79">
        <f t="shared" si="5"/>
        <v>81.72</v>
      </c>
      <c r="DH14" s="79">
        <f t="shared" si="5"/>
        <v>23.9</v>
      </c>
      <c r="DI14" s="79">
        <f t="shared" si="5"/>
        <v>83.3</v>
      </c>
      <c r="DJ14" s="79">
        <f t="shared" si="5"/>
        <v>94.3</v>
      </c>
      <c r="DK14" s="79" t="e">
        <f t="shared" si="5"/>
        <v>#VALUE!</v>
      </c>
      <c r="DL14" s="79">
        <f t="shared" si="5"/>
        <v>24.65</v>
      </c>
      <c r="DM14" s="79">
        <f t="shared" si="5"/>
        <v>23.97</v>
      </c>
      <c r="DN14" s="79">
        <f t="shared" si="5"/>
        <v>51.14</v>
      </c>
      <c r="DO14" s="79">
        <f t="shared" si="5"/>
        <v>41.78</v>
      </c>
      <c r="DP14" s="79">
        <f t="shared" si="5"/>
        <v>52.24</v>
      </c>
      <c r="DQ14" s="79">
        <f t="shared" si="5"/>
        <v>99.52</v>
      </c>
      <c r="DR14" s="79">
        <f t="shared" si="5"/>
        <v>99.76</v>
      </c>
      <c r="DS14" s="79">
        <f t="shared" si="5"/>
        <v>100.1</v>
      </c>
      <c r="DT14" s="79">
        <f t="shared" si="5"/>
        <v>99.51</v>
      </c>
      <c r="DU14" s="79">
        <f t="shared" si="5"/>
        <v>99.98</v>
      </c>
      <c r="DV14" s="79">
        <f t="shared" si="5"/>
        <v>100.1</v>
      </c>
      <c r="DW14" s="79">
        <f t="shared" si="5"/>
        <v>100</v>
      </c>
      <c r="DX14" s="79">
        <f t="shared" si="5"/>
        <v>99.85</v>
      </c>
      <c r="DY14" s="79">
        <f t="shared" si="5"/>
        <v>99.55</v>
      </c>
      <c r="DZ14" s="79">
        <f t="shared" si="5"/>
        <v>89.75</v>
      </c>
      <c r="EA14" s="79">
        <f t="shared" si="5"/>
        <v>102</v>
      </c>
      <c r="EB14" s="79">
        <f t="shared" si="5"/>
        <v>98.4</v>
      </c>
      <c r="EC14" s="79">
        <f t="shared" ref="EC14:GN14" si="6">EC8*-1</f>
        <v>100.4</v>
      </c>
      <c r="ED14" s="79">
        <f t="shared" si="6"/>
        <v>100.9</v>
      </c>
      <c r="EE14" s="79">
        <f t="shared" si="6"/>
        <v>100.2</v>
      </c>
      <c r="EF14" s="79">
        <f t="shared" si="6"/>
        <v>99.99</v>
      </c>
      <c r="EG14" s="79">
        <f t="shared" si="6"/>
        <v>99.86</v>
      </c>
      <c r="EH14" s="79">
        <f t="shared" si="6"/>
        <v>100.8</v>
      </c>
      <c r="EI14" s="79">
        <f t="shared" si="6"/>
        <v>99.9</v>
      </c>
      <c r="EJ14" s="79">
        <f t="shared" si="6"/>
        <v>105.1</v>
      </c>
      <c r="EK14" s="79">
        <f t="shared" si="6"/>
        <v>100.8</v>
      </c>
      <c r="EL14" s="79">
        <f t="shared" si="6"/>
        <v>100.5</v>
      </c>
      <c r="EM14" s="79">
        <f t="shared" si="6"/>
        <v>100.6</v>
      </c>
      <c r="EN14" s="79">
        <f t="shared" si="6"/>
        <v>101.8</v>
      </c>
      <c r="EO14" s="79">
        <f t="shared" si="6"/>
        <v>104.8</v>
      </c>
      <c r="EP14" s="79">
        <f t="shared" si="6"/>
        <v>103.8</v>
      </c>
      <c r="EQ14" s="79">
        <f t="shared" si="6"/>
        <v>99.67</v>
      </c>
      <c r="ER14" s="79">
        <f t="shared" si="6"/>
        <v>99.42</v>
      </c>
      <c r="ES14" s="79">
        <f t="shared" si="6"/>
        <v>100.5</v>
      </c>
      <c r="ET14" s="79">
        <f t="shared" si="6"/>
        <v>101.9</v>
      </c>
      <c r="EU14" s="79">
        <f t="shared" si="6"/>
        <v>99.78</v>
      </c>
      <c r="EV14" s="79">
        <f t="shared" si="6"/>
        <v>100.5</v>
      </c>
      <c r="EW14" s="79">
        <f t="shared" si="6"/>
        <v>99.82</v>
      </c>
      <c r="EX14" s="79">
        <f t="shared" si="6"/>
        <v>100.4</v>
      </c>
      <c r="EY14" s="79">
        <f t="shared" si="6"/>
        <v>99.96</v>
      </c>
      <c r="EZ14" s="79">
        <f t="shared" si="6"/>
        <v>100</v>
      </c>
      <c r="FA14" s="79">
        <f t="shared" si="6"/>
        <v>99.73</v>
      </c>
      <c r="FB14" s="79">
        <f t="shared" si="6"/>
        <v>98.82</v>
      </c>
      <c r="FC14" s="79">
        <f t="shared" si="6"/>
        <v>100.3</v>
      </c>
      <c r="FD14" s="79">
        <f t="shared" si="6"/>
        <v>99.12</v>
      </c>
      <c r="FE14" s="79">
        <f t="shared" si="6"/>
        <v>99.85</v>
      </c>
      <c r="FF14" s="79">
        <f t="shared" si="6"/>
        <v>100.2</v>
      </c>
      <c r="FG14" s="79">
        <f t="shared" si="6"/>
        <v>100.4</v>
      </c>
      <c r="FH14" s="79">
        <f t="shared" si="6"/>
        <v>99.32</v>
      </c>
      <c r="FI14" s="79">
        <f t="shared" si="6"/>
        <v>98.59</v>
      </c>
      <c r="FJ14" s="79">
        <f t="shared" si="6"/>
        <v>99.87</v>
      </c>
      <c r="FK14" s="79">
        <f t="shared" si="6"/>
        <v>99.97</v>
      </c>
      <c r="FL14" s="79">
        <f t="shared" si="6"/>
        <v>99.91</v>
      </c>
      <c r="FM14" s="79">
        <f t="shared" si="6"/>
        <v>99.87</v>
      </c>
      <c r="FN14" s="79">
        <f t="shared" si="6"/>
        <v>99.97</v>
      </c>
      <c r="FO14" s="79">
        <f t="shared" si="6"/>
        <v>99.91</v>
      </c>
      <c r="FP14" s="79">
        <f t="shared" si="6"/>
        <v>99.96</v>
      </c>
      <c r="FQ14" s="79">
        <f t="shared" si="6"/>
        <v>99.96</v>
      </c>
      <c r="FR14" s="79">
        <f t="shared" si="6"/>
        <v>99.88</v>
      </c>
      <c r="FS14" s="79">
        <f t="shared" si="6"/>
        <v>101.5</v>
      </c>
      <c r="FT14" s="79">
        <f t="shared" si="6"/>
        <v>100.1</v>
      </c>
      <c r="FU14" s="79">
        <f t="shared" si="6"/>
        <v>99.44</v>
      </c>
      <c r="FV14" s="79">
        <f t="shared" si="6"/>
        <v>101.5</v>
      </c>
      <c r="FW14" s="79">
        <f t="shared" si="6"/>
        <v>100.1</v>
      </c>
      <c r="FX14" s="79">
        <f t="shared" si="6"/>
        <v>99.44</v>
      </c>
      <c r="FY14" s="79">
        <f t="shared" si="6"/>
        <v>99.83</v>
      </c>
      <c r="FZ14" s="79">
        <f t="shared" si="6"/>
        <v>99.92</v>
      </c>
      <c r="GA14" s="79">
        <f t="shared" si="6"/>
        <v>99.98</v>
      </c>
      <c r="GB14" s="79">
        <f t="shared" si="6"/>
        <v>97.61</v>
      </c>
      <c r="GC14" s="79">
        <f t="shared" si="6"/>
        <v>104.9</v>
      </c>
      <c r="GD14" s="79">
        <f t="shared" si="6"/>
        <v>101.5</v>
      </c>
      <c r="GE14" s="79">
        <f t="shared" si="6"/>
        <v>102.4</v>
      </c>
      <c r="GF14" s="79">
        <f t="shared" si="6"/>
        <v>98.02</v>
      </c>
      <c r="GG14" s="79">
        <f t="shared" si="6"/>
        <v>99.67</v>
      </c>
      <c r="GH14" s="79">
        <f t="shared" si="6"/>
        <v>106.7</v>
      </c>
      <c r="GI14" s="79">
        <f t="shared" si="6"/>
        <v>102.5</v>
      </c>
      <c r="GJ14" s="79">
        <f t="shared" si="6"/>
        <v>104</v>
      </c>
      <c r="GK14" s="79">
        <f t="shared" si="6"/>
        <v>106</v>
      </c>
      <c r="GL14" s="79">
        <f t="shared" si="6"/>
        <v>106.1</v>
      </c>
      <c r="GM14" s="79">
        <f t="shared" si="6"/>
        <v>107.2</v>
      </c>
      <c r="GN14" s="79">
        <f t="shared" si="6"/>
        <v>112.1</v>
      </c>
      <c r="GO14" s="79">
        <f t="shared" ref="GO14:HK14" si="7">GO8*-1</f>
        <v>117.9</v>
      </c>
      <c r="GP14" s="79">
        <f t="shared" si="7"/>
        <v>105.9</v>
      </c>
      <c r="GQ14" s="79">
        <f t="shared" si="7"/>
        <v>102.8</v>
      </c>
      <c r="GR14" s="79">
        <f t="shared" si="7"/>
        <v>104</v>
      </c>
      <c r="GS14" s="79">
        <f t="shared" si="7"/>
        <v>102.1</v>
      </c>
      <c r="GT14" s="79">
        <f t="shared" si="7"/>
        <v>2.7050000000000001</v>
      </c>
      <c r="GU14" s="79">
        <f t="shared" si="7"/>
        <v>-15.07</v>
      </c>
      <c r="GV14" s="79">
        <f t="shared" si="7"/>
        <v>7.7990000000000004</v>
      </c>
      <c r="GW14" s="79">
        <f t="shared" si="7"/>
        <v>4.3419999999999996</v>
      </c>
      <c r="GX14" s="79">
        <f t="shared" si="7"/>
        <v>6.0090000000000003</v>
      </c>
      <c r="GY14" s="79">
        <f t="shared" si="7"/>
        <v>27.85</v>
      </c>
      <c r="GZ14" s="79">
        <f t="shared" si="7"/>
        <v>39.82</v>
      </c>
      <c r="HA14" s="79">
        <f t="shared" si="7"/>
        <v>648414</v>
      </c>
      <c r="HB14" s="79">
        <f t="shared" si="7"/>
        <v>42.11</v>
      </c>
      <c r="HC14" s="79">
        <f t="shared" si="7"/>
        <v>101.2</v>
      </c>
      <c r="HD14" s="79">
        <f t="shared" si="7"/>
        <v>100</v>
      </c>
      <c r="HE14" s="79">
        <f t="shared" si="7"/>
        <v>101.9</v>
      </c>
      <c r="HF14" s="79">
        <f t="shared" si="7"/>
        <v>101.7</v>
      </c>
      <c r="HG14" s="79">
        <f t="shared" si="7"/>
        <v>101.2</v>
      </c>
      <c r="HH14" s="79">
        <f t="shared" si="7"/>
        <v>105.1</v>
      </c>
      <c r="HI14" s="79">
        <f t="shared" si="7"/>
        <v>104.3</v>
      </c>
      <c r="HJ14" s="79">
        <f t="shared" si="7"/>
        <v>102.2</v>
      </c>
      <c r="HK14" s="79">
        <f t="shared" si="7"/>
        <v>101.6</v>
      </c>
    </row>
    <row r="15" spans="1:219" x14ac:dyDescent="0.25">
      <c r="A15" t="s">
        <v>175</v>
      </c>
      <c r="C15" s="75" t="s">
        <v>168</v>
      </c>
      <c r="D15" s="79">
        <f>ABS(D11)</f>
        <v>3.84</v>
      </c>
      <c r="E15" s="79">
        <f t="shared" ref="E15:BP15" si="8">ABS(E11)</f>
        <v>1.46</v>
      </c>
      <c r="F15" s="79">
        <f t="shared" si="8"/>
        <v>2.4089999999999998</v>
      </c>
      <c r="G15" s="79">
        <f t="shared" si="8"/>
        <v>1.202</v>
      </c>
      <c r="H15" s="79">
        <f t="shared" si="8"/>
        <v>2.3090000000000002</v>
      </c>
      <c r="I15" s="79">
        <f t="shared" si="8"/>
        <v>3.202</v>
      </c>
      <c r="J15" s="79">
        <f t="shared" si="8"/>
        <v>2.3679999999999999</v>
      </c>
      <c r="K15" s="79">
        <f t="shared" si="8"/>
        <v>4.2220000000000004</v>
      </c>
      <c r="L15" s="79">
        <f t="shared" si="8"/>
        <v>3.202</v>
      </c>
      <c r="M15" s="79">
        <f t="shared" si="8"/>
        <v>1.3520000000000001</v>
      </c>
      <c r="N15" s="79">
        <f t="shared" si="8"/>
        <v>1.831</v>
      </c>
      <c r="O15" s="79">
        <f t="shared" si="8"/>
        <v>1.887</v>
      </c>
      <c r="P15" s="79">
        <f t="shared" si="8"/>
        <v>2.5110000000000001</v>
      </c>
      <c r="Q15" s="79">
        <f t="shared" si="8"/>
        <v>1.002</v>
      </c>
      <c r="R15" s="79">
        <f t="shared" si="8"/>
        <v>2.1030000000000002</v>
      </c>
      <c r="S15" s="79">
        <f t="shared" si="8"/>
        <v>2.5529999999999999</v>
      </c>
      <c r="T15" s="79">
        <f t="shared" si="8"/>
        <v>2.456</v>
      </c>
      <c r="U15" s="79">
        <f t="shared" si="8"/>
        <v>2.1030000000000002</v>
      </c>
      <c r="V15" s="79">
        <f t="shared" si="8"/>
        <v>1.4690000000000001</v>
      </c>
      <c r="W15" s="79">
        <f t="shared" si="8"/>
        <v>2.1819999999999999</v>
      </c>
      <c r="X15" s="79">
        <f t="shared" si="8"/>
        <v>1.8</v>
      </c>
      <c r="Y15" s="79">
        <f t="shared" si="8"/>
        <v>2.5640000000000001</v>
      </c>
      <c r="Z15" s="79">
        <f t="shared" si="8"/>
        <v>1.698</v>
      </c>
      <c r="AA15" s="79">
        <f t="shared" si="8"/>
        <v>1.327</v>
      </c>
      <c r="AB15" s="79">
        <f t="shared" si="8"/>
        <v>1.6279999999999999</v>
      </c>
      <c r="AC15" s="79">
        <f t="shared" si="8"/>
        <v>1.504</v>
      </c>
      <c r="AD15" s="79">
        <f t="shared" si="8"/>
        <v>1.327</v>
      </c>
      <c r="AE15" s="79">
        <f t="shared" si="8"/>
        <v>1.1639999999999999</v>
      </c>
      <c r="AF15" s="79">
        <f t="shared" si="8"/>
        <v>0.96760000000000002</v>
      </c>
      <c r="AG15" s="79">
        <f t="shared" si="8"/>
        <v>0.59570000000000001</v>
      </c>
      <c r="AH15" s="79">
        <f t="shared" si="8"/>
        <v>1.5069999999999999</v>
      </c>
      <c r="AI15" s="79">
        <f t="shared" si="8"/>
        <v>1.2589999999999999</v>
      </c>
      <c r="AJ15" s="79">
        <f t="shared" si="8"/>
        <v>0.7238</v>
      </c>
      <c r="AK15" s="79">
        <f t="shared" si="8"/>
        <v>0.87050000000000005</v>
      </c>
      <c r="AL15" s="79">
        <f t="shared" si="8"/>
        <v>0.83209999999999995</v>
      </c>
      <c r="AM15" s="79">
        <f t="shared" si="8"/>
        <v>0.7238</v>
      </c>
      <c r="AN15" s="79">
        <f t="shared" si="8"/>
        <v>3.577</v>
      </c>
      <c r="AO15" s="79">
        <f t="shared" si="8"/>
        <v>6.2</v>
      </c>
      <c r="AP15" s="79">
        <f t="shared" si="8"/>
        <v>3.621</v>
      </c>
      <c r="AQ15" s="79">
        <f t="shared" si="8"/>
        <v>3.8780000000000001</v>
      </c>
      <c r="AR15" s="79">
        <f t="shared" si="8"/>
        <v>5.3319999999999999</v>
      </c>
      <c r="AS15" s="79">
        <f t="shared" si="8"/>
        <v>3.879</v>
      </c>
      <c r="AT15" s="79">
        <f t="shared" si="8"/>
        <v>14.19</v>
      </c>
      <c r="AU15" s="79">
        <f t="shared" si="8"/>
        <v>5.0789999999999997</v>
      </c>
      <c r="AV15" s="79">
        <f t="shared" si="8"/>
        <v>10.77</v>
      </c>
      <c r="AW15" s="79">
        <f t="shared" si="8"/>
        <v>2.9609999999999999</v>
      </c>
      <c r="AX15" s="79">
        <f t="shared" si="8"/>
        <v>3.8239999999999998</v>
      </c>
      <c r="AY15" s="79" t="e">
        <f t="shared" si="8"/>
        <v>#VALUE!</v>
      </c>
      <c r="AZ15" s="79">
        <f t="shared" si="8"/>
        <v>2.7240000000000002</v>
      </c>
      <c r="BA15" s="79">
        <f t="shared" si="8"/>
        <v>2.6139999999999999</v>
      </c>
      <c r="BB15" s="79">
        <f t="shared" si="8"/>
        <v>4.4329999999999998</v>
      </c>
      <c r="BC15" s="79">
        <f t="shared" si="8"/>
        <v>3.0939999999999999</v>
      </c>
      <c r="BD15" s="79">
        <f t="shared" si="8"/>
        <v>2.488</v>
      </c>
      <c r="BE15" s="79">
        <f t="shared" si="8"/>
        <v>2.33</v>
      </c>
      <c r="BF15" s="79">
        <f t="shared" si="8"/>
        <v>5.5019999999999998</v>
      </c>
      <c r="BG15" s="79">
        <f t="shared" si="8"/>
        <v>6.625</v>
      </c>
      <c r="BH15" s="79">
        <f t="shared" si="8"/>
        <v>5.218</v>
      </c>
      <c r="BI15" s="79">
        <f t="shared" si="8"/>
        <v>2.3180000000000001</v>
      </c>
      <c r="BJ15" s="79">
        <f t="shared" si="8"/>
        <v>1.9790000000000001</v>
      </c>
      <c r="BK15" s="79" t="e">
        <f t="shared" si="8"/>
        <v>#VALUE!</v>
      </c>
      <c r="BL15" s="79">
        <f t="shared" si="8"/>
        <v>2.8210000000000002</v>
      </c>
      <c r="BM15" s="79">
        <f t="shared" si="8"/>
        <v>2.5019999999999998</v>
      </c>
      <c r="BN15" s="79">
        <f t="shared" si="8"/>
        <v>2.3570000000000002</v>
      </c>
      <c r="BO15" s="79">
        <f t="shared" si="8"/>
        <v>13.99</v>
      </c>
      <c r="BP15" s="79">
        <f t="shared" si="8"/>
        <v>5.0270000000000001</v>
      </c>
      <c r="BQ15" s="79">
        <f t="shared" ref="BQ15:EB15" si="9">ABS(BQ11)</f>
        <v>1.6259999999999999</v>
      </c>
      <c r="BR15" s="79" t="e">
        <f t="shared" si="9"/>
        <v>#VALUE!</v>
      </c>
      <c r="BS15" s="79">
        <f t="shared" si="9"/>
        <v>4.3810000000000002</v>
      </c>
      <c r="BT15" s="79">
        <f t="shared" si="9"/>
        <v>0.46960000000000002</v>
      </c>
      <c r="BU15" s="79">
        <f t="shared" si="9"/>
        <v>6.0069999999999997</v>
      </c>
      <c r="BV15" s="79">
        <f t="shared" si="9"/>
        <v>3.266</v>
      </c>
      <c r="BW15" s="79">
        <f t="shared" si="9"/>
        <v>3.3540000000000001</v>
      </c>
      <c r="BX15" s="79">
        <f t="shared" si="9"/>
        <v>1.1259999999999999</v>
      </c>
      <c r="BY15" s="79">
        <f t="shared" si="9"/>
        <v>0.69450000000000001</v>
      </c>
      <c r="BZ15" s="79">
        <f t="shared" si="9"/>
        <v>1.327</v>
      </c>
      <c r="CA15" s="79">
        <f t="shared" si="9"/>
        <v>0.92030000000000001</v>
      </c>
      <c r="CB15" s="79">
        <f t="shared" si="9"/>
        <v>1.1659999999999999</v>
      </c>
      <c r="CC15" s="79">
        <f t="shared" si="9"/>
        <v>0.98140000000000005</v>
      </c>
      <c r="CD15" s="79">
        <f t="shared" si="9"/>
        <v>1.494</v>
      </c>
      <c r="CE15" s="79">
        <f t="shared" si="9"/>
        <v>1.0589999999999999</v>
      </c>
      <c r="CF15" s="79">
        <f t="shared" si="9"/>
        <v>0.98140000000000005</v>
      </c>
      <c r="CG15" s="79">
        <f t="shared" si="9"/>
        <v>0.82479999999999998</v>
      </c>
      <c r="CH15" s="79">
        <f t="shared" si="9"/>
        <v>1.256</v>
      </c>
      <c r="CI15" s="79">
        <f t="shared" si="9"/>
        <v>2.96</v>
      </c>
      <c r="CJ15" s="79">
        <f t="shared" si="9"/>
        <v>1.18</v>
      </c>
      <c r="CK15" s="79">
        <f t="shared" si="9"/>
        <v>1.1479999999999999</v>
      </c>
      <c r="CL15" s="79">
        <f t="shared" si="9"/>
        <v>1.093</v>
      </c>
      <c r="CM15" s="79">
        <f t="shared" si="9"/>
        <v>6.0270000000000001</v>
      </c>
      <c r="CN15" s="79">
        <f t="shared" si="9"/>
        <v>0.88060000000000005</v>
      </c>
      <c r="CO15" s="79">
        <f t="shared" si="9"/>
        <v>1.093</v>
      </c>
      <c r="CP15" s="79">
        <f t="shared" si="9"/>
        <v>0.79720000000000002</v>
      </c>
      <c r="CQ15" s="79">
        <f t="shared" si="9"/>
        <v>1.9419999999999999</v>
      </c>
      <c r="CR15" s="79">
        <f t="shared" si="9"/>
        <v>0.28110000000000002</v>
      </c>
      <c r="CS15" s="79">
        <f t="shared" si="9"/>
        <v>1.343</v>
      </c>
      <c r="CT15" s="79">
        <f t="shared" si="9"/>
        <v>3.2090000000000001</v>
      </c>
      <c r="CU15" s="79">
        <f t="shared" si="9"/>
        <v>1.86</v>
      </c>
      <c r="CV15" s="79">
        <f t="shared" si="9"/>
        <v>0.87780000000000002</v>
      </c>
      <c r="CW15" s="79">
        <f t="shared" si="9"/>
        <v>0.9254</v>
      </c>
      <c r="CX15" s="79">
        <f t="shared" si="9"/>
        <v>1.86</v>
      </c>
      <c r="CY15" s="79">
        <f t="shared" si="9"/>
        <v>1.349</v>
      </c>
      <c r="CZ15" s="79">
        <f t="shared" si="9"/>
        <v>0.6976</v>
      </c>
      <c r="DA15" s="79">
        <f t="shared" si="9"/>
        <v>3.5790000000000002</v>
      </c>
      <c r="DB15" s="79">
        <f t="shared" si="9"/>
        <v>1.0049999999999999</v>
      </c>
      <c r="DC15" s="79">
        <f t="shared" si="9"/>
        <v>0.53159999999999996</v>
      </c>
      <c r="DD15" s="79">
        <f t="shared" si="9"/>
        <v>2.0289999999999999</v>
      </c>
      <c r="DE15" s="79">
        <f t="shared" si="9"/>
        <v>1.7130000000000001</v>
      </c>
      <c r="DF15" s="79">
        <f t="shared" si="9"/>
        <v>2.8479999999999999</v>
      </c>
      <c r="DG15" s="79">
        <f t="shared" si="9"/>
        <v>2.0289999999999999</v>
      </c>
      <c r="DH15" s="79">
        <f t="shared" si="9"/>
        <v>2.2759999999999998</v>
      </c>
      <c r="DI15" s="79">
        <f t="shared" si="9"/>
        <v>0.67669999999999997</v>
      </c>
      <c r="DJ15" s="79">
        <f t="shared" si="9"/>
        <v>0.69730000000000003</v>
      </c>
      <c r="DK15" s="79" t="e">
        <f t="shared" si="9"/>
        <v>#VALUE!</v>
      </c>
      <c r="DL15" s="79">
        <f t="shared" si="9"/>
        <v>1.0629999999999999</v>
      </c>
      <c r="DM15" s="79">
        <f t="shared" si="9"/>
        <v>1.522</v>
      </c>
      <c r="DN15" s="79">
        <f t="shared" si="9"/>
        <v>0.88539999999999996</v>
      </c>
      <c r="DO15" s="79" t="e">
        <f t="shared" si="9"/>
        <v>#VALUE!</v>
      </c>
      <c r="DP15" s="79">
        <f t="shared" si="9"/>
        <v>1.8029999999999999</v>
      </c>
      <c r="DQ15" s="79">
        <f t="shared" si="9"/>
        <v>6.5229999999999997</v>
      </c>
      <c r="DR15" s="79">
        <f t="shared" si="9"/>
        <v>3.3170000000000002</v>
      </c>
      <c r="DS15" s="79">
        <f t="shared" si="9"/>
        <v>3.7909999999999999</v>
      </c>
      <c r="DT15" s="79">
        <f t="shared" si="9"/>
        <v>2.1179999999999999</v>
      </c>
      <c r="DU15" s="79">
        <f t="shared" si="9"/>
        <v>3.819</v>
      </c>
      <c r="DV15" s="79">
        <f t="shared" si="9"/>
        <v>2.9159999999999999</v>
      </c>
      <c r="DW15" s="79">
        <f t="shared" si="9"/>
        <v>3.7679999999999998</v>
      </c>
      <c r="DX15" s="79">
        <f t="shared" si="9"/>
        <v>14.7</v>
      </c>
      <c r="DY15" s="79">
        <f t="shared" si="9"/>
        <v>2.8570000000000002</v>
      </c>
      <c r="DZ15" s="79">
        <f t="shared" si="9"/>
        <v>1.2869999999999999</v>
      </c>
      <c r="EA15" s="79">
        <f t="shared" si="9"/>
        <v>0.95130000000000003</v>
      </c>
      <c r="EB15" s="79">
        <f t="shared" si="9"/>
        <v>1.0569999999999999</v>
      </c>
      <c r="EC15" s="79">
        <f t="shared" ref="EC15:GN15" si="10">ABS(EC11)</f>
        <v>0.99080000000000001</v>
      </c>
      <c r="ED15" s="79">
        <f t="shared" si="10"/>
        <v>1.486</v>
      </c>
      <c r="EE15" s="79">
        <f t="shared" si="10"/>
        <v>1.8169999999999999</v>
      </c>
      <c r="EF15" s="79">
        <f t="shared" si="10"/>
        <v>1.9870000000000001</v>
      </c>
      <c r="EG15" s="79">
        <f t="shared" si="10"/>
        <v>1.93</v>
      </c>
      <c r="EH15" s="79">
        <f t="shared" si="10"/>
        <v>1.2410000000000001</v>
      </c>
      <c r="EI15" s="79">
        <f t="shared" si="10"/>
        <v>2.2480000000000002</v>
      </c>
      <c r="EJ15" s="79">
        <f t="shared" si="10"/>
        <v>0.4879</v>
      </c>
      <c r="EK15" s="79">
        <f t="shared" si="10"/>
        <v>1.724</v>
      </c>
      <c r="EL15" s="79">
        <f t="shared" si="10"/>
        <v>0.5202</v>
      </c>
      <c r="EM15" s="79">
        <f t="shared" si="10"/>
        <v>0.73980000000000001</v>
      </c>
      <c r="EN15" s="79">
        <f t="shared" si="10"/>
        <v>0.87929999999999997</v>
      </c>
      <c r="EO15" s="79">
        <f t="shared" si="10"/>
        <v>0.85780000000000001</v>
      </c>
      <c r="EP15" s="79">
        <f t="shared" si="10"/>
        <v>0.85050000000000003</v>
      </c>
      <c r="EQ15" s="79">
        <f t="shared" si="10"/>
        <v>0.70320000000000005</v>
      </c>
      <c r="ER15" s="79">
        <f t="shared" si="10"/>
        <v>6.0709999999999997</v>
      </c>
      <c r="ES15" s="79">
        <f t="shared" si="10"/>
        <v>2.6549999999999998</v>
      </c>
      <c r="ET15" s="79">
        <f t="shared" si="10"/>
        <v>1.8380000000000001</v>
      </c>
      <c r="EU15" s="79">
        <f t="shared" si="10"/>
        <v>2.9940000000000002</v>
      </c>
      <c r="EV15" s="79">
        <f t="shared" si="10"/>
        <v>4.1319999999999997</v>
      </c>
      <c r="EW15" s="79">
        <f t="shared" si="10"/>
        <v>3.9710000000000001</v>
      </c>
      <c r="EX15" s="79">
        <f t="shared" si="10"/>
        <v>2.9279999999999999</v>
      </c>
      <c r="EY15" s="79">
        <f t="shared" si="10"/>
        <v>4.1310000000000002</v>
      </c>
      <c r="EZ15" s="79">
        <f t="shared" si="10"/>
        <v>3.4929999999999999</v>
      </c>
      <c r="FA15" s="79">
        <f t="shared" si="10"/>
        <v>2.3039999999999998</v>
      </c>
      <c r="FB15" s="79">
        <f t="shared" si="10"/>
        <v>3.9860000000000002</v>
      </c>
      <c r="FC15" s="79">
        <f t="shared" si="10"/>
        <v>2.3359999999999999</v>
      </c>
      <c r="FD15" s="79">
        <f t="shared" si="10"/>
        <v>2.746</v>
      </c>
      <c r="FE15" s="79">
        <f t="shared" si="10"/>
        <v>4.0869999999999997</v>
      </c>
      <c r="FF15" s="79">
        <f t="shared" si="10"/>
        <v>2.3860000000000001</v>
      </c>
      <c r="FG15" s="79">
        <f t="shared" si="10"/>
        <v>1.5720000000000001</v>
      </c>
      <c r="FH15" s="79">
        <f t="shared" si="10"/>
        <v>3.3010000000000002</v>
      </c>
      <c r="FI15" s="79">
        <f t="shared" si="10"/>
        <v>1.744</v>
      </c>
      <c r="FJ15" s="79">
        <f t="shared" si="10"/>
        <v>13.28</v>
      </c>
      <c r="FK15" s="79">
        <f t="shared" si="10"/>
        <v>4.9560000000000004</v>
      </c>
      <c r="FL15" s="79">
        <f t="shared" si="10"/>
        <v>6.3090000000000002</v>
      </c>
      <c r="FM15" s="79">
        <f t="shared" si="10"/>
        <v>13.28</v>
      </c>
      <c r="FN15" s="79">
        <f t="shared" si="10"/>
        <v>4.9560000000000004</v>
      </c>
      <c r="FO15" s="79">
        <f t="shared" si="10"/>
        <v>6.3090000000000002</v>
      </c>
      <c r="FP15" s="79">
        <f t="shared" si="10"/>
        <v>5.7320000000000002</v>
      </c>
      <c r="FQ15" s="79">
        <f t="shared" si="10"/>
        <v>5.8550000000000004</v>
      </c>
      <c r="FR15" s="79">
        <f t="shared" si="10"/>
        <v>6.673</v>
      </c>
      <c r="FS15" s="79">
        <f t="shared" si="10"/>
        <v>3.4609999999999999</v>
      </c>
      <c r="FT15" s="79" t="e">
        <f t="shared" si="10"/>
        <v>#VALUE!</v>
      </c>
      <c r="FU15" s="79">
        <f t="shared" si="10"/>
        <v>13.4</v>
      </c>
      <c r="FV15" s="79">
        <f t="shared" si="10"/>
        <v>3.4609999999999999</v>
      </c>
      <c r="FW15" s="79" t="e">
        <f t="shared" si="10"/>
        <v>#VALUE!</v>
      </c>
      <c r="FX15" s="79">
        <f t="shared" si="10"/>
        <v>13.4</v>
      </c>
      <c r="FY15" s="79">
        <f t="shared" si="10"/>
        <v>12.65</v>
      </c>
      <c r="FZ15" s="79">
        <f t="shared" si="10"/>
        <v>8.8780000000000001</v>
      </c>
      <c r="GA15" s="79">
        <f t="shared" si="10"/>
        <v>11.84</v>
      </c>
      <c r="GB15" s="79">
        <f t="shared" si="10"/>
        <v>1.5149999999999999</v>
      </c>
      <c r="GC15" s="79">
        <f t="shared" si="10"/>
        <v>1.5880000000000001</v>
      </c>
      <c r="GD15" s="79">
        <f t="shared" si="10"/>
        <v>1.7150000000000001</v>
      </c>
      <c r="GE15" s="79">
        <f t="shared" si="10"/>
        <v>1.8480000000000001</v>
      </c>
      <c r="GF15" s="79">
        <f t="shared" si="10"/>
        <v>2.4830000000000001</v>
      </c>
      <c r="GG15" s="79">
        <f t="shared" si="10"/>
        <v>2.194</v>
      </c>
      <c r="GH15" s="79">
        <f t="shared" si="10"/>
        <v>1.278</v>
      </c>
      <c r="GI15" s="79">
        <f t="shared" si="10"/>
        <v>1.5089999999999999</v>
      </c>
      <c r="GJ15" s="79">
        <f t="shared" si="10"/>
        <v>1.3120000000000001</v>
      </c>
      <c r="GK15" s="79">
        <f t="shared" si="10"/>
        <v>0.86160000000000003</v>
      </c>
      <c r="GL15" s="79">
        <f t="shared" si="10"/>
        <v>1.0089999999999999</v>
      </c>
      <c r="GM15" s="79">
        <f t="shared" si="10"/>
        <v>1.212</v>
      </c>
      <c r="GN15" s="79">
        <f t="shared" si="10"/>
        <v>0.70240000000000002</v>
      </c>
      <c r="GO15" s="79">
        <f t="shared" ref="GO15:HK15" si="11">ABS(GO11)</f>
        <v>0.59699999999999998</v>
      </c>
      <c r="GP15" s="79">
        <f t="shared" si="11"/>
        <v>1.0980000000000001</v>
      </c>
      <c r="GQ15" s="79">
        <f t="shared" si="11"/>
        <v>0.87819999999999998</v>
      </c>
      <c r="GR15" s="79">
        <f t="shared" si="11"/>
        <v>0.84919999999999995</v>
      </c>
      <c r="GS15" s="79">
        <f t="shared" si="11"/>
        <v>0.875</v>
      </c>
      <c r="GT15" s="79">
        <f t="shared" si="11"/>
        <v>13.71</v>
      </c>
      <c r="GU15" s="79">
        <f t="shared" si="11"/>
        <v>2.9590000000000001</v>
      </c>
      <c r="GV15" s="79">
        <f t="shared" si="11"/>
        <v>0.5242</v>
      </c>
      <c r="GW15" s="79" t="e">
        <f t="shared" si="11"/>
        <v>#VALUE!</v>
      </c>
      <c r="GX15" s="79" t="e">
        <f t="shared" si="11"/>
        <v>#VALUE!</v>
      </c>
      <c r="GY15" s="79" t="e">
        <f t="shared" si="11"/>
        <v>#VALUE!</v>
      </c>
      <c r="GZ15" s="79">
        <f t="shared" si="11"/>
        <v>1.9019999999999999</v>
      </c>
      <c r="HA15" s="79" t="e">
        <f t="shared" si="11"/>
        <v>#VALUE!</v>
      </c>
      <c r="HB15" s="79">
        <f t="shared" si="11"/>
        <v>1.792</v>
      </c>
      <c r="HC15" s="79">
        <f t="shared" si="11"/>
        <v>1.0720000000000001</v>
      </c>
      <c r="HD15" s="79">
        <f t="shared" si="11"/>
        <v>3.028</v>
      </c>
      <c r="HE15" s="79">
        <f t="shared" si="11"/>
        <v>1.133</v>
      </c>
      <c r="HF15" s="79">
        <f t="shared" si="11"/>
        <v>1.2669999999999999</v>
      </c>
      <c r="HG15" s="79">
        <f t="shared" si="11"/>
        <v>1.718</v>
      </c>
      <c r="HH15" s="79">
        <f t="shared" si="11"/>
        <v>1.115</v>
      </c>
      <c r="HI15" s="79">
        <f t="shared" si="11"/>
        <v>0.88170000000000004</v>
      </c>
      <c r="HJ15" s="79">
        <f t="shared" si="11"/>
        <v>1.599</v>
      </c>
      <c r="HK15" s="79">
        <f t="shared" si="11"/>
        <v>1.383</v>
      </c>
    </row>
    <row r="17" spans="1:219" x14ac:dyDescent="0.25">
      <c r="C17" t="s">
        <v>177</v>
      </c>
      <c r="D17" s="79">
        <f>D10/(((D14-50)/(50-D13))^(1/D15))</f>
        <v>0.66237788680701837</v>
      </c>
      <c r="E17" s="79">
        <f t="shared" ref="E17:BP17" si="12">E10/(((E14-50)/(50-E13))^(1/E15))</f>
        <v>1.9880186822254278</v>
      </c>
      <c r="F17" s="79">
        <f t="shared" si="12"/>
        <v>1.7481534010442132</v>
      </c>
      <c r="G17" s="79">
        <f t="shared" si="12"/>
        <v>0.64721216003468718</v>
      </c>
      <c r="H17" s="79">
        <f t="shared" si="12"/>
        <v>0.95114424966147937</v>
      </c>
      <c r="I17" s="79">
        <f t="shared" si="12"/>
        <v>2.2067876485059537</v>
      </c>
      <c r="J17" s="79">
        <f t="shared" si="12"/>
        <v>3.9437419437515491</v>
      </c>
      <c r="K17" s="79">
        <f t="shared" si="12"/>
        <v>2.0886466537656854</v>
      </c>
      <c r="L17" s="79">
        <f t="shared" si="12"/>
        <v>2.2067876485059537</v>
      </c>
      <c r="M17" s="79">
        <f t="shared" si="12"/>
        <v>0.13724688398595281</v>
      </c>
      <c r="N17" s="79">
        <f t="shared" si="12"/>
        <v>0.10062501159597916</v>
      </c>
      <c r="O17" s="79">
        <f t="shared" si="12"/>
        <v>0.145591655310088</v>
      </c>
      <c r="P17" s="79">
        <f t="shared" si="12"/>
        <v>9.343174617777808E-2</v>
      </c>
      <c r="Q17" s="79">
        <f t="shared" si="12"/>
        <v>4.1830430400391208E-2</v>
      </c>
      <c r="R17" s="79">
        <f t="shared" si="12"/>
        <v>0.17048483768011896</v>
      </c>
      <c r="S17" s="79">
        <f t="shared" si="12"/>
        <v>0.21771586362394035</v>
      </c>
      <c r="T17" s="79">
        <f t="shared" si="12"/>
        <v>8.9708974423183138E-2</v>
      </c>
      <c r="U17" s="79">
        <f t="shared" si="12"/>
        <v>0.17048483768011896</v>
      </c>
      <c r="V17" s="79">
        <f t="shared" si="12"/>
        <v>0.16446404180954688</v>
      </c>
      <c r="W17" s="79">
        <f t="shared" si="12"/>
        <v>0.22434214892054039</v>
      </c>
      <c r="X17" s="79">
        <f t="shared" si="12"/>
        <v>0.14981033203734789</v>
      </c>
      <c r="Y17" s="79">
        <f t="shared" si="12"/>
        <v>0.15952225435456194</v>
      </c>
      <c r="Z17" s="79">
        <f t="shared" si="12"/>
        <v>0.10350431163800998</v>
      </c>
      <c r="AA17" s="79">
        <f t="shared" si="12"/>
        <v>0.1033978061620798</v>
      </c>
      <c r="AB17" s="79">
        <f t="shared" si="12"/>
        <v>0.16819453666641732</v>
      </c>
      <c r="AC17" s="79">
        <f t="shared" si="12"/>
        <v>0.10509133158053856</v>
      </c>
      <c r="AD17" s="79">
        <f t="shared" si="12"/>
        <v>0.1033978061620798</v>
      </c>
      <c r="AE17" s="79">
        <f t="shared" si="12"/>
        <v>0.90305942739296774</v>
      </c>
      <c r="AF17" s="79">
        <f t="shared" si="12"/>
        <v>0.6836567712378514</v>
      </c>
      <c r="AG17" s="79">
        <f t="shared" si="12"/>
        <v>0.23352635249775222</v>
      </c>
      <c r="AH17" s="79">
        <f t="shared" si="12"/>
        <v>7.4920561269271838E-2</v>
      </c>
      <c r="AI17" s="79">
        <f t="shared" si="12"/>
        <v>0.14072941392910099</v>
      </c>
      <c r="AJ17" s="79">
        <f t="shared" si="12"/>
        <v>0.20034978869726247</v>
      </c>
      <c r="AK17" s="79">
        <f t="shared" si="12"/>
        <v>0.45148881668940011</v>
      </c>
      <c r="AL17" s="79">
        <f t="shared" si="12"/>
        <v>0.13144318886449305</v>
      </c>
      <c r="AM17" s="79">
        <f t="shared" si="12"/>
        <v>0.20034978869726247</v>
      </c>
      <c r="AN17" s="79">
        <f t="shared" si="12"/>
        <v>5.4059833636915508E-2</v>
      </c>
      <c r="AO17" s="79">
        <f t="shared" si="12"/>
        <v>0.15363504516937457</v>
      </c>
      <c r="AP17" s="79">
        <f t="shared" si="12"/>
        <v>0.10466968267843797</v>
      </c>
      <c r="AQ17" s="79">
        <f t="shared" si="12"/>
        <v>0.1251014929305882</v>
      </c>
      <c r="AR17" s="79">
        <f t="shared" si="12"/>
        <v>4.8185036549246996E-2</v>
      </c>
      <c r="AS17" s="79">
        <f t="shared" si="12"/>
        <v>0.11180067887210569</v>
      </c>
      <c r="AT17" s="79">
        <f t="shared" si="12"/>
        <v>0.20146536241685034</v>
      </c>
      <c r="AU17" s="79">
        <f t="shared" si="12"/>
        <v>0.15695973427113319</v>
      </c>
      <c r="AV17" s="79">
        <f t="shared" si="12"/>
        <v>8.1368731093388449E-2</v>
      </c>
      <c r="AW17" s="79">
        <f t="shared" si="12"/>
        <v>0.11078960295546743</v>
      </c>
      <c r="AX17" s="79">
        <f t="shared" si="12"/>
        <v>0.12080473799570543</v>
      </c>
      <c r="AY17" s="79" t="e">
        <f t="shared" si="12"/>
        <v>#VALUE!</v>
      </c>
      <c r="AZ17" s="79">
        <f t="shared" si="12"/>
        <v>7.6866830152137897E-2</v>
      </c>
      <c r="BA17" s="79">
        <f t="shared" si="12"/>
        <v>6.8904485247129804E-2</v>
      </c>
      <c r="BB17" s="79">
        <f t="shared" si="12"/>
        <v>7.4579063797446624E-2</v>
      </c>
      <c r="BC17" s="79">
        <f t="shared" si="12"/>
        <v>5.116608317290447E-2</v>
      </c>
      <c r="BD17" s="79">
        <f t="shared" si="12"/>
        <v>4.6340356841621168E-2</v>
      </c>
      <c r="BE17" s="79">
        <f t="shared" si="12"/>
        <v>4.7161020808708064E-2</v>
      </c>
      <c r="BF17" s="79">
        <f t="shared" si="12"/>
        <v>0.12895580815206034</v>
      </c>
      <c r="BG17" s="79">
        <f t="shared" si="12"/>
        <v>0.17549675495276074</v>
      </c>
      <c r="BH17" s="79">
        <f t="shared" si="12"/>
        <v>7.590301391099756E-2</v>
      </c>
      <c r="BI17" s="79">
        <f t="shared" si="12"/>
        <v>8.0552123226974803E-2</v>
      </c>
      <c r="BJ17" s="79">
        <f t="shared" si="12"/>
        <v>0.17495878533058071</v>
      </c>
      <c r="BK17" s="79" t="e">
        <f t="shared" si="12"/>
        <v>#VALUE!</v>
      </c>
      <c r="BL17" s="79">
        <f t="shared" si="12"/>
        <v>7.5473084708933491E-2</v>
      </c>
      <c r="BM17" s="79">
        <f t="shared" si="12"/>
        <v>5.3566294183068658E-2</v>
      </c>
      <c r="BN17" s="79">
        <f t="shared" si="12"/>
        <v>5.5235823316060258E-2</v>
      </c>
      <c r="BO17" s="79">
        <f t="shared" si="12"/>
        <v>7.0853478181452711</v>
      </c>
      <c r="BP17" s="79">
        <f t="shared" si="12"/>
        <v>6.2401363279683189</v>
      </c>
      <c r="BQ17" s="79">
        <f t="shared" ref="BQ17:EB17" si="13">BQ10/(((BQ14-50)/(50-BQ13))^(1/BQ15))</f>
        <v>3.0963847074753419</v>
      </c>
      <c r="BR17" s="79" t="e">
        <f t="shared" si="13"/>
        <v>#VALUE!</v>
      </c>
      <c r="BS17" s="79">
        <f t="shared" si="13"/>
        <v>3.457339229505664</v>
      </c>
      <c r="BT17" s="79" t="e">
        <f t="shared" si="13"/>
        <v>#VALUE!</v>
      </c>
      <c r="BU17" s="79">
        <f t="shared" si="13"/>
        <v>3.0410301695678101</v>
      </c>
      <c r="BV17" s="79">
        <f t="shared" si="13"/>
        <v>4.1905262315122744</v>
      </c>
      <c r="BW17" s="79">
        <f t="shared" si="13"/>
        <v>4.1561371827705198</v>
      </c>
      <c r="BX17" s="79">
        <f t="shared" si="13"/>
        <v>8.857133930387695</v>
      </c>
      <c r="BY17" s="79">
        <f t="shared" si="13"/>
        <v>7.6517009222936618</v>
      </c>
      <c r="BZ17" s="79">
        <f t="shared" si="13"/>
        <v>8.6596299563692902</v>
      </c>
      <c r="CA17" s="79">
        <f t="shared" si="13"/>
        <v>3.4255768528615205</v>
      </c>
      <c r="CB17" s="79">
        <f t="shared" si="13"/>
        <v>5.1055079177409954</v>
      </c>
      <c r="CC17" s="79">
        <f t="shared" si="13"/>
        <v>17.87927746435739</v>
      </c>
      <c r="CD17" s="79">
        <f t="shared" si="13"/>
        <v>33.386573445522664</v>
      </c>
      <c r="CE17" s="79">
        <f t="shared" si="13"/>
        <v>7.315518322273376</v>
      </c>
      <c r="CF17" s="79">
        <f t="shared" si="13"/>
        <v>17.87927746435739</v>
      </c>
      <c r="CG17" s="79">
        <f t="shared" si="13"/>
        <v>1.4155566063407261</v>
      </c>
      <c r="CH17" s="79">
        <f t="shared" si="13"/>
        <v>2.1094920399027495</v>
      </c>
      <c r="CI17" s="79">
        <f t="shared" si="13"/>
        <v>2.3955656304977908</v>
      </c>
      <c r="CJ17" s="79">
        <f t="shared" si="13"/>
        <v>0.10991866430331126</v>
      </c>
      <c r="CK17" s="79">
        <f t="shared" si="13"/>
        <v>0.7659038783968527</v>
      </c>
      <c r="CL17" s="79">
        <f t="shared" si="13"/>
        <v>1.5802982625382775</v>
      </c>
      <c r="CM17" s="79">
        <f t="shared" si="13"/>
        <v>2.7649337507772458</v>
      </c>
      <c r="CN17" s="79">
        <f t="shared" si="13"/>
        <v>1.0773780308010159</v>
      </c>
      <c r="CO17" s="79">
        <f t="shared" si="13"/>
        <v>1.5802982625382775</v>
      </c>
      <c r="CP17" s="79">
        <f t="shared" si="13"/>
        <v>65.027760379278078</v>
      </c>
      <c r="CQ17" s="79">
        <f t="shared" si="13"/>
        <v>0.97023562145023978</v>
      </c>
      <c r="CR17" s="79">
        <f t="shared" si="13"/>
        <v>26.465206924832316</v>
      </c>
      <c r="CS17" s="79">
        <f t="shared" si="13"/>
        <v>3.0184348901242511E-2</v>
      </c>
      <c r="CT17" s="79">
        <f t="shared" si="13"/>
        <v>0.7877708819464545</v>
      </c>
      <c r="CU17" s="79">
        <f t="shared" si="13"/>
        <v>0.72802765913720546</v>
      </c>
      <c r="CV17" s="79">
        <f t="shared" si="13"/>
        <v>0.37436248414672557</v>
      </c>
      <c r="CW17" s="79">
        <f t="shared" si="13"/>
        <v>0.9665764026623006</v>
      </c>
      <c r="CX17" s="79">
        <f t="shared" si="13"/>
        <v>0.72802765913720546</v>
      </c>
      <c r="CY17" s="79">
        <f t="shared" si="13"/>
        <v>2.9603097400288489</v>
      </c>
      <c r="CZ17" s="79">
        <f t="shared" si="13"/>
        <v>27.842290978429659</v>
      </c>
      <c r="DA17" s="79">
        <f t="shared" si="13"/>
        <v>12.866592402981798</v>
      </c>
      <c r="DB17" s="79">
        <f t="shared" si="13"/>
        <v>5.7165277326236676</v>
      </c>
      <c r="DC17" s="79" t="e">
        <f t="shared" si="13"/>
        <v>#VALUE!</v>
      </c>
      <c r="DD17" s="79">
        <f t="shared" si="13"/>
        <v>8.4351925606535119</v>
      </c>
      <c r="DE17" s="79">
        <f t="shared" si="13"/>
        <v>15.389269958160666</v>
      </c>
      <c r="DF17" s="79">
        <f t="shared" si="13"/>
        <v>1.5955881163143937</v>
      </c>
      <c r="DG17" s="79">
        <f t="shared" si="13"/>
        <v>8.4351925606535119</v>
      </c>
      <c r="DH17" s="79" t="e">
        <f t="shared" si="13"/>
        <v>#NUM!</v>
      </c>
      <c r="DI17" s="79">
        <f t="shared" si="13"/>
        <v>9.9611905378566661</v>
      </c>
      <c r="DJ17" s="79">
        <f t="shared" si="13"/>
        <v>8.4155296546505785</v>
      </c>
      <c r="DK17" s="79" t="e">
        <f t="shared" si="13"/>
        <v>#VALUE!</v>
      </c>
      <c r="DL17" s="79" t="e">
        <f t="shared" si="13"/>
        <v>#NUM!</v>
      </c>
      <c r="DM17" s="79" t="e">
        <f t="shared" si="13"/>
        <v>#NUM!</v>
      </c>
      <c r="DN17" s="79">
        <f t="shared" si="13"/>
        <v>30.028332723426864</v>
      </c>
      <c r="DO17" s="79" t="e">
        <f t="shared" si="13"/>
        <v>#VALUE!</v>
      </c>
      <c r="DP17" s="79">
        <f t="shared" si="13"/>
        <v>4.2343955676776783</v>
      </c>
      <c r="DQ17" s="79">
        <f t="shared" si="13"/>
        <v>3.1105628639141077E-2</v>
      </c>
      <c r="DR17" s="79">
        <f t="shared" si="13"/>
        <v>3.8212949170522564E-2</v>
      </c>
      <c r="DS17" s="79">
        <f t="shared" si="13"/>
        <v>2.9203865265535423E-2</v>
      </c>
      <c r="DT17" s="79">
        <f t="shared" si="13"/>
        <v>7.8584778233419209E-2</v>
      </c>
      <c r="DU17" s="79">
        <f t="shared" si="13"/>
        <v>4.7418750363602949E-2</v>
      </c>
      <c r="DV17" s="79">
        <f t="shared" si="13"/>
        <v>3.7213438685056131E-2</v>
      </c>
      <c r="DW17" s="79">
        <f t="shared" si="13"/>
        <v>4.4214626433356795E-2</v>
      </c>
      <c r="DX17" s="79">
        <f t="shared" si="13"/>
        <v>7.4188367052342982E-2</v>
      </c>
      <c r="DY17" s="79">
        <f t="shared" si="13"/>
        <v>9.6802070980634855E-2</v>
      </c>
      <c r="DZ17" s="79">
        <f t="shared" si="13"/>
        <v>0.28992823519412186</v>
      </c>
      <c r="EA17" s="79">
        <f t="shared" si="13"/>
        <v>9.265196628188388E-2</v>
      </c>
      <c r="EB17" s="79">
        <f t="shared" si="13"/>
        <v>0.15382395038781194</v>
      </c>
      <c r="EC17" s="79">
        <f t="shared" ref="EC17:GN17" si="14">EC10/(((EC14-50)/(50-EC13))^(1/EC15))</f>
        <v>0.10903033979868761</v>
      </c>
      <c r="ED17" s="79">
        <f t="shared" si="14"/>
        <v>8.5201924571948681E-2</v>
      </c>
      <c r="EE17" s="79">
        <f t="shared" si="14"/>
        <v>0.17055737762396725</v>
      </c>
      <c r="EF17" s="79">
        <f t="shared" si="14"/>
        <v>0.22311434668203958</v>
      </c>
      <c r="EG17" s="79">
        <f t="shared" si="14"/>
        <v>0.24458126033034616</v>
      </c>
      <c r="EH17" s="79">
        <f t="shared" si="14"/>
        <v>0.11234815925991914</v>
      </c>
      <c r="EI17" s="79">
        <f t="shared" si="14"/>
        <v>0.24732152506756727</v>
      </c>
      <c r="EJ17" s="79">
        <f t="shared" si="14"/>
        <v>3.5191397475827356E-2</v>
      </c>
      <c r="EK17" s="79">
        <f t="shared" si="14"/>
        <v>0.16261845117599763</v>
      </c>
      <c r="EL17" s="79">
        <f t="shared" si="14"/>
        <v>3.0220678078990672E-2</v>
      </c>
      <c r="EM17" s="79">
        <f t="shared" si="14"/>
        <v>2.5194795564088719E-2</v>
      </c>
      <c r="EN17" s="79">
        <f t="shared" si="14"/>
        <v>0.12617705638574375</v>
      </c>
      <c r="EO17" s="79">
        <f t="shared" si="14"/>
        <v>0.26768621716699209</v>
      </c>
      <c r="EP17" s="79">
        <f t="shared" si="14"/>
        <v>0.23416598105179487</v>
      </c>
      <c r="EQ17" s="79">
        <f t="shared" si="14"/>
        <v>3.9541132362670914E-2</v>
      </c>
      <c r="ER17" s="79">
        <f t="shared" si="14"/>
        <v>0.88135832619129695</v>
      </c>
      <c r="ES17" s="79">
        <f t="shared" si="14"/>
        <v>0.22950275123620284</v>
      </c>
      <c r="ET17" s="79">
        <f t="shared" si="14"/>
        <v>0.5220726842691521</v>
      </c>
      <c r="EU17" s="79">
        <f t="shared" si="14"/>
        <v>0.3330846357900844</v>
      </c>
      <c r="EV17" s="79">
        <f t="shared" si="14"/>
        <v>0.26357530272302732</v>
      </c>
      <c r="EW17" s="79">
        <f t="shared" si="14"/>
        <v>0.36966565589176748</v>
      </c>
      <c r="EX17" s="79">
        <f t="shared" si="14"/>
        <v>0.30122097458046965</v>
      </c>
      <c r="EY17" s="79">
        <f t="shared" si="14"/>
        <v>0.36453923115525672</v>
      </c>
      <c r="EZ17" s="79">
        <f t="shared" si="14"/>
        <v>0.3122881025281633</v>
      </c>
      <c r="FA17" s="79">
        <f t="shared" si="14"/>
        <v>3.6208427735324691E-2</v>
      </c>
      <c r="FB17" s="79">
        <f t="shared" si="14"/>
        <v>5.5632916523213428E-2</v>
      </c>
      <c r="FC17" s="79">
        <f t="shared" si="14"/>
        <v>3.2402292285040726E-2</v>
      </c>
      <c r="FD17" s="79">
        <f t="shared" si="14"/>
        <v>5.5497654060272933E-2</v>
      </c>
      <c r="FE17" s="79">
        <f t="shared" si="14"/>
        <v>5.9286739804710831E-2</v>
      </c>
      <c r="FF17" s="79">
        <f t="shared" si="14"/>
        <v>4.8213978044815857E-2</v>
      </c>
      <c r="FG17" s="79">
        <f t="shared" si="14"/>
        <v>3.2979458151449439E-2</v>
      </c>
      <c r="FH17" s="79">
        <f t="shared" si="14"/>
        <v>6.0497730051888819E-2</v>
      </c>
      <c r="FI17" s="79">
        <f t="shared" si="14"/>
        <v>7.7047750970203097E-2</v>
      </c>
      <c r="FJ17" s="79">
        <f t="shared" si="14"/>
        <v>7.6277742141281052E-2</v>
      </c>
      <c r="FK17" s="79">
        <f t="shared" si="14"/>
        <v>6.3283265405106828E-2</v>
      </c>
      <c r="FL17" s="79">
        <f t="shared" si="14"/>
        <v>0.10214209983280248</v>
      </c>
      <c r="FM17" s="79">
        <f t="shared" si="14"/>
        <v>7.6277742141281052E-2</v>
      </c>
      <c r="FN17" s="79">
        <f t="shared" si="14"/>
        <v>6.3283265405106828E-2</v>
      </c>
      <c r="FO17" s="79">
        <f t="shared" si="14"/>
        <v>0.10214209983280248</v>
      </c>
      <c r="FP17" s="79">
        <f t="shared" si="14"/>
        <v>0.10025239742801739</v>
      </c>
      <c r="FQ17" s="79">
        <f t="shared" si="14"/>
        <v>0.11773784248883491</v>
      </c>
      <c r="FR17" s="79">
        <f t="shared" si="14"/>
        <v>0.10021751811289638</v>
      </c>
      <c r="FS17" s="79">
        <f t="shared" si="14"/>
        <v>2.6897444091094345</v>
      </c>
      <c r="FT17" s="79" t="e">
        <f t="shared" si="14"/>
        <v>#VALUE!</v>
      </c>
      <c r="FU17" s="79">
        <f t="shared" si="14"/>
        <v>2.3080296207099602</v>
      </c>
      <c r="FV17" s="79">
        <f t="shared" si="14"/>
        <v>2.6897444091094345</v>
      </c>
      <c r="FW17" s="79" t="e">
        <f t="shared" si="14"/>
        <v>#VALUE!</v>
      </c>
      <c r="FX17" s="79">
        <f t="shared" si="14"/>
        <v>2.3080296207099602</v>
      </c>
      <c r="FY17" s="79">
        <f t="shared" si="14"/>
        <v>2.7640866549706482</v>
      </c>
      <c r="FZ17" s="79">
        <f t="shared" si="14"/>
        <v>2.8940158795343365</v>
      </c>
      <c r="GA17" s="79">
        <f t="shared" si="14"/>
        <v>3.3702857032431397</v>
      </c>
      <c r="GB17" s="79">
        <f t="shared" si="14"/>
        <v>9.1953573546205654</v>
      </c>
      <c r="GC17" s="79">
        <f t="shared" si="14"/>
        <v>6.3898889675513013</v>
      </c>
      <c r="GD17" s="79">
        <f t="shared" si="14"/>
        <v>12.280086576376315</v>
      </c>
      <c r="GE17" s="79">
        <f t="shared" si="14"/>
        <v>6.7017483474405966</v>
      </c>
      <c r="GF17" s="79">
        <f t="shared" si="14"/>
        <v>10.865813549010891</v>
      </c>
      <c r="GG17" s="79">
        <f t="shared" si="14"/>
        <v>8.9658357224145355</v>
      </c>
      <c r="GH17" s="79">
        <f t="shared" si="14"/>
        <v>4.3020778426524089</v>
      </c>
      <c r="GI17" s="79">
        <f t="shared" si="14"/>
        <v>3.5574002680732901</v>
      </c>
      <c r="GJ17" s="79">
        <f t="shared" si="14"/>
        <v>4.8228672212722952</v>
      </c>
      <c r="GK17" s="79">
        <f t="shared" si="14"/>
        <v>0.79183515266241689</v>
      </c>
      <c r="GL17" s="79">
        <f t="shared" si="14"/>
        <v>1.1150856054486711</v>
      </c>
      <c r="GM17" s="79">
        <f t="shared" si="14"/>
        <v>2.2199277426388337</v>
      </c>
      <c r="GN17" s="79">
        <f t="shared" si="14"/>
        <v>1.1899193229640759</v>
      </c>
      <c r="GO17" s="79">
        <f t="shared" ref="GO17:HK17" si="15">GO10/(((GO14-50)/(50-GO13))^(1/GO15))</f>
        <v>0.85141955741260378</v>
      </c>
      <c r="GP17" s="79">
        <f t="shared" si="15"/>
        <v>1.6999755492842472</v>
      </c>
      <c r="GQ17" s="79">
        <f t="shared" si="15"/>
        <v>0.4373217312522476</v>
      </c>
      <c r="GR17" s="79">
        <f t="shared" si="15"/>
        <v>0.45301262071629322</v>
      </c>
      <c r="GS17" s="79">
        <f t="shared" si="15"/>
        <v>0.3604957316548289</v>
      </c>
      <c r="GT17" s="79" t="e">
        <f t="shared" si="15"/>
        <v>#NUM!</v>
      </c>
      <c r="GU17" s="79" t="e">
        <f t="shared" si="15"/>
        <v>#NUM!</v>
      </c>
      <c r="GV17" s="79" t="e">
        <f t="shared" si="15"/>
        <v>#NUM!</v>
      </c>
      <c r="GW17" s="79" t="e">
        <f t="shared" si="15"/>
        <v>#VALUE!</v>
      </c>
      <c r="GX17" s="79" t="e">
        <f t="shared" si="15"/>
        <v>#VALUE!</v>
      </c>
      <c r="GY17" s="79" t="e">
        <f t="shared" si="15"/>
        <v>#VALUE!</v>
      </c>
      <c r="GZ17" s="79" t="e">
        <f t="shared" si="15"/>
        <v>#NUM!</v>
      </c>
      <c r="HA17" s="79" t="e">
        <f t="shared" si="15"/>
        <v>#VALUE!</v>
      </c>
      <c r="HB17" s="79" t="e">
        <f t="shared" si="15"/>
        <v>#NUM!</v>
      </c>
      <c r="HC17" s="79">
        <f t="shared" si="15"/>
        <v>0.37785531585871929</v>
      </c>
      <c r="HD17" s="79">
        <f t="shared" si="15"/>
        <v>0.16217820054667573</v>
      </c>
      <c r="HE17" s="79">
        <f t="shared" si="15"/>
        <v>0.57176241605288547</v>
      </c>
      <c r="HF17" s="79">
        <f t="shared" si="15"/>
        <v>0.48535865134975309</v>
      </c>
      <c r="HG17" s="79">
        <f t="shared" si="15"/>
        <v>0.16932211406624462</v>
      </c>
      <c r="HH17" s="79">
        <f t="shared" si="15"/>
        <v>0.60209015101889651</v>
      </c>
      <c r="HI17" s="79">
        <f t="shared" si="15"/>
        <v>0.40194176808398074</v>
      </c>
      <c r="HJ17" s="79">
        <f t="shared" si="15"/>
        <v>0.9543944669841018</v>
      </c>
      <c r="HK17" s="79">
        <f t="shared" si="15"/>
        <v>0.37167961342071337</v>
      </c>
    </row>
    <row r="19" spans="1:219" x14ac:dyDescent="0.25">
      <c r="A19" t="s">
        <v>178</v>
      </c>
      <c r="D19" t="s">
        <v>13</v>
      </c>
      <c r="O19" t="s">
        <v>14</v>
      </c>
    </row>
    <row r="20" spans="1:219" x14ac:dyDescent="0.25">
      <c r="C20" t="s">
        <v>11</v>
      </c>
      <c r="D20" s="79">
        <f>D17</f>
        <v>0.66237788680701837</v>
      </c>
      <c r="E20" s="79">
        <f t="shared" ref="E20:L20" si="16">E17</f>
        <v>1.9880186822254278</v>
      </c>
      <c r="F20" s="79">
        <f t="shared" si="16"/>
        <v>1.7481534010442132</v>
      </c>
      <c r="G20" s="79">
        <f t="shared" si="16"/>
        <v>0.64721216003468718</v>
      </c>
      <c r="H20" s="79">
        <f t="shared" si="16"/>
        <v>0.95114424966147937</v>
      </c>
      <c r="I20" s="79">
        <f t="shared" si="16"/>
        <v>2.2067876485059537</v>
      </c>
      <c r="J20" s="79">
        <f t="shared" si="16"/>
        <v>3.9437419437515491</v>
      </c>
      <c r="K20" s="79">
        <f t="shared" si="16"/>
        <v>2.0886466537656854</v>
      </c>
      <c r="L20" s="79">
        <f t="shared" si="16"/>
        <v>2.2067876485059537</v>
      </c>
      <c r="N20" t="s">
        <v>11</v>
      </c>
      <c r="O20" s="79" t="e">
        <f t="shared" ref="O20:W20" si="17">DH17</f>
        <v>#NUM!</v>
      </c>
      <c r="P20" s="79">
        <f t="shared" si="17"/>
        <v>9.9611905378566661</v>
      </c>
      <c r="Q20" s="79">
        <f t="shared" si="17"/>
        <v>8.4155296546505785</v>
      </c>
      <c r="R20" s="79" t="e">
        <f t="shared" si="17"/>
        <v>#VALUE!</v>
      </c>
      <c r="S20" s="79" t="e">
        <f t="shared" si="17"/>
        <v>#NUM!</v>
      </c>
      <c r="T20" s="79" t="e">
        <f t="shared" si="17"/>
        <v>#NUM!</v>
      </c>
      <c r="U20" s="79">
        <f t="shared" si="17"/>
        <v>30.028332723426864</v>
      </c>
      <c r="V20" s="79" t="e">
        <f t="shared" si="17"/>
        <v>#VALUE!</v>
      </c>
      <c r="W20" s="79">
        <f t="shared" si="17"/>
        <v>4.2343955676776783</v>
      </c>
    </row>
    <row r="21" spans="1:219" x14ac:dyDescent="0.25">
      <c r="C21" t="s">
        <v>5</v>
      </c>
      <c r="D21" s="79">
        <f>M17</f>
        <v>0.13724688398595281</v>
      </c>
      <c r="E21" s="79">
        <f t="shared" ref="E21:L21" si="18">N17</f>
        <v>0.10062501159597916</v>
      </c>
      <c r="F21" s="79">
        <f t="shared" si="18"/>
        <v>0.145591655310088</v>
      </c>
      <c r="G21" s="79">
        <f t="shared" si="18"/>
        <v>9.343174617777808E-2</v>
      </c>
      <c r="H21" s="79">
        <f t="shared" si="18"/>
        <v>4.1830430400391208E-2</v>
      </c>
      <c r="I21" s="79">
        <f t="shared" si="18"/>
        <v>0.17048483768011896</v>
      </c>
      <c r="J21" s="79">
        <f t="shared" si="18"/>
        <v>0.21771586362394035</v>
      </c>
      <c r="K21" s="79">
        <f t="shared" si="18"/>
        <v>8.9708974423183138E-2</v>
      </c>
      <c r="L21" s="79">
        <f t="shared" si="18"/>
        <v>0.17048483768011896</v>
      </c>
      <c r="N21" t="s">
        <v>5</v>
      </c>
      <c r="O21" s="79">
        <f t="shared" ref="O21:W21" si="19">DQ17</f>
        <v>3.1105628639141077E-2</v>
      </c>
      <c r="P21" s="79">
        <f t="shared" si="19"/>
        <v>3.8212949170522564E-2</v>
      </c>
      <c r="Q21" s="79">
        <f t="shared" si="19"/>
        <v>2.9203865265535423E-2</v>
      </c>
      <c r="R21" s="79">
        <f t="shared" si="19"/>
        <v>7.8584778233419209E-2</v>
      </c>
      <c r="S21" s="79">
        <f t="shared" si="19"/>
        <v>4.7418750363602949E-2</v>
      </c>
      <c r="T21" s="79">
        <f t="shared" si="19"/>
        <v>3.7213438685056131E-2</v>
      </c>
      <c r="U21" s="79">
        <f t="shared" si="19"/>
        <v>4.4214626433356795E-2</v>
      </c>
      <c r="V21" s="79">
        <f t="shared" si="19"/>
        <v>7.4188367052342982E-2</v>
      </c>
      <c r="W21" s="79">
        <f t="shared" si="19"/>
        <v>9.6802070980634855E-2</v>
      </c>
    </row>
    <row r="22" spans="1:219" x14ac:dyDescent="0.25">
      <c r="C22" t="s">
        <v>2</v>
      </c>
      <c r="D22" s="79">
        <f>V17</f>
        <v>0.16446404180954688</v>
      </c>
      <c r="E22" s="79">
        <f t="shared" ref="E22:L22" si="20">W17</f>
        <v>0.22434214892054039</v>
      </c>
      <c r="F22" s="79">
        <f t="shared" si="20"/>
        <v>0.14981033203734789</v>
      </c>
      <c r="G22" s="79">
        <f t="shared" si="20"/>
        <v>0.15952225435456194</v>
      </c>
      <c r="H22" s="79">
        <f t="shared" si="20"/>
        <v>0.10350431163800998</v>
      </c>
      <c r="I22" s="79">
        <f t="shared" si="20"/>
        <v>0.1033978061620798</v>
      </c>
      <c r="J22" s="79">
        <f t="shared" si="20"/>
        <v>0.16819453666641732</v>
      </c>
      <c r="K22" s="79">
        <f t="shared" si="20"/>
        <v>0.10509133158053856</v>
      </c>
      <c r="L22" s="79">
        <f t="shared" si="20"/>
        <v>0.1033978061620798</v>
      </c>
      <c r="N22" t="s">
        <v>2</v>
      </c>
      <c r="O22" s="79">
        <f t="shared" ref="O22:W22" si="21">DZ17</f>
        <v>0.28992823519412186</v>
      </c>
      <c r="P22" s="79">
        <f t="shared" si="21"/>
        <v>9.265196628188388E-2</v>
      </c>
      <c r="Q22" s="79">
        <f t="shared" si="21"/>
        <v>0.15382395038781194</v>
      </c>
      <c r="R22" s="79">
        <f t="shared" si="21"/>
        <v>0.10903033979868761</v>
      </c>
      <c r="S22" s="79">
        <f t="shared" si="21"/>
        <v>8.5201924571948681E-2</v>
      </c>
      <c r="T22" s="79">
        <f t="shared" si="21"/>
        <v>0.17055737762396725</v>
      </c>
      <c r="U22" s="79">
        <f t="shared" si="21"/>
        <v>0.22311434668203958</v>
      </c>
      <c r="V22" s="79">
        <f t="shared" si="21"/>
        <v>0.24458126033034616</v>
      </c>
      <c r="W22" s="79">
        <f t="shared" si="21"/>
        <v>0.11234815925991914</v>
      </c>
    </row>
    <row r="23" spans="1:219" x14ac:dyDescent="0.25">
      <c r="C23" t="s">
        <v>1</v>
      </c>
      <c r="D23" s="79">
        <f>AE17</f>
        <v>0.90305942739296774</v>
      </c>
      <c r="E23" s="79">
        <f t="shared" ref="E23:L23" si="22">AF17</f>
        <v>0.6836567712378514</v>
      </c>
      <c r="F23" s="79">
        <f t="shared" si="22"/>
        <v>0.23352635249775222</v>
      </c>
      <c r="G23" s="79">
        <f t="shared" si="22"/>
        <v>7.4920561269271838E-2</v>
      </c>
      <c r="H23" s="79">
        <f t="shared" si="22"/>
        <v>0.14072941392910099</v>
      </c>
      <c r="I23" s="79">
        <f t="shared" si="22"/>
        <v>0.20034978869726247</v>
      </c>
      <c r="J23" s="79">
        <f t="shared" si="22"/>
        <v>0.45148881668940011</v>
      </c>
      <c r="K23" s="79">
        <f t="shared" si="22"/>
        <v>0.13144318886449305</v>
      </c>
      <c r="L23" s="79">
        <f t="shared" si="22"/>
        <v>0.20034978869726247</v>
      </c>
      <c r="N23" t="s">
        <v>1</v>
      </c>
      <c r="O23" s="79">
        <f t="shared" ref="O23:W23" si="23">EI17</f>
        <v>0.24732152506756727</v>
      </c>
      <c r="P23" s="79">
        <f t="shared" si="23"/>
        <v>3.5191397475827356E-2</v>
      </c>
      <c r="Q23" s="79">
        <f t="shared" si="23"/>
        <v>0.16261845117599763</v>
      </c>
      <c r="R23" s="79">
        <f t="shared" si="23"/>
        <v>3.0220678078990672E-2</v>
      </c>
      <c r="S23" s="79">
        <f t="shared" si="23"/>
        <v>2.5194795564088719E-2</v>
      </c>
      <c r="T23" s="79">
        <f t="shared" si="23"/>
        <v>0.12617705638574375</v>
      </c>
      <c r="U23" s="79">
        <f t="shared" si="23"/>
        <v>0.26768621716699209</v>
      </c>
      <c r="V23" s="79">
        <f t="shared" si="23"/>
        <v>0.23416598105179487</v>
      </c>
      <c r="W23" s="79">
        <f t="shared" si="23"/>
        <v>3.9541132362670914E-2</v>
      </c>
    </row>
    <row r="24" spans="1:219" x14ac:dyDescent="0.25">
      <c r="C24" t="s">
        <v>4</v>
      </c>
      <c r="D24" s="79">
        <f>AN17</f>
        <v>5.4059833636915508E-2</v>
      </c>
      <c r="E24" s="79">
        <f t="shared" ref="E24:L24" si="24">AO17</f>
        <v>0.15363504516937457</v>
      </c>
      <c r="F24" s="79">
        <f t="shared" si="24"/>
        <v>0.10466968267843797</v>
      </c>
      <c r="G24" s="79">
        <f t="shared" si="24"/>
        <v>0.1251014929305882</v>
      </c>
      <c r="H24" s="79">
        <f t="shared" si="24"/>
        <v>4.8185036549246996E-2</v>
      </c>
      <c r="I24" s="79">
        <f t="shared" si="24"/>
        <v>0.11180067887210569</v>
      </c>
      <c r="J24" s="79">
        <f t="shared" si="24"/>
        <v>0.20146536241685034</v>
      </c>
      <c r="K24" s="79">
        <f t="shared" si="24"/>
        <v>0.15695973427113319</v>
      </c>
      <c r="L24" s="79">
        <f t="shared" si="24"/>
        <v>8.1368731093388449E-2</v>
      </c>
      <c r="N24" t="s">
        <v>4</v>
      </c>
      <c r="O24" s="79">
        <f t="shared" ref="O24:W24" si="25">ER17</f>
        <v>0.88135832619129695</v>
      </c>
      <c r="P24" s="79">
        <f t="shared" si="25"/>
        <v>0.22950275123620284</v>
      </c>
      <c r="Q24" s="79">
        <f t="shared" si="25"/>
        <v>0.5220726842691521</v>
      </c>
      <c r="R24" s="79">
        <f t="shared" si="25"/>
        <v>0.3330846357900844</v>
      </c>
      <c r="S24" s="79">
        <f t="shared" si="25"/>
        <v>0.26357530272302732</v>
      </c>
      <c r="T24" s="79">
        <f t="shared" si="25"/>
        <v>0.36966565589176748</v>
      </c>
      <c r="U24" s="79">
        <f t="shared" si="25"/>
        <v>0.30122097458046965</v>
      </c>
      <c r="V24" s="79">
        <f t="shared" si="25"/>
        <v>0.36453923115525672</v>
      </c>
      <c r="W24" s="79">
        <f t="shared" si="25"/>
        <v>0.3122881025281633</v>
      </c>
    </row>
    <row r="25" spans="1:219" x14ac:dyDescent="0.25">
      <c r="C25" t="s">
        <v>10</v>
      </c>
      <c r="D25" s="79">
        <f>AW17</f>
        <v>0.11078960295546743</v>
      </c>
      <c r="E25" s="79">
        <f t="shared" ref="E25:L25" si="26">AX17</f>
        <v>0.12080473799570543</v>
      </c>
      <c r="F25" s="79" t="e">
        <f t="shared" si="26"/>
        <v>#VALUE!</v>
      </c>
      <c r="G25" s="79">
        <f t="shared" si="26"/>
        <v>7.6866830152137897E-2</v>
      </c>
      <c r="H25" s="79">
        <f t="shared" si="26"/>
        <v>6.8904485247129804E-2</v>
      </c>
      <c r="I25" s="79">
        <f t="shared" si="26"/>
        <v>7.4579063797446624E-2</v>
      </c>
      <c r="J25" s="79">
        <f t="shared" si="26"/>
        <v>5.116608317290447E-2</v>
      </c>
      <c r="K25" s="79">
        <f t="shared" si="26"/>
        <v>4.6340356841621168E-2</v>
      </c>
      <c r="L25" s="79">
        <f t="shared" si="26"/>
        <v>4.7161020808708064E-2</v>
      </c>
      <c r="N25" t="s">
        <v>10</v>
      </c>
      <c r="O25" s="79">
        <f t="shared" ref="O25:W25" si="27">FA17</f>
        <v>3.6208427735324691E-2</v>
      </c>
      <c r="P25" s="79">
        <f t="shared" si="27"/>
        <v>5.5632916523213428E-2</v>
      </c>
      <c r="Q25" s="79">
        <f t="shared" si="27"/>
        <v>3.2402292285040726E-2</v>
      </c>
      <c r="R25" s="79">
        <f t="shared" si="27"/>
        <v>5.5497654060272933E-2</v>
      </c>
      <c r="S25" s="79">
        <f t="shared" si="27"/>
        <v>5.9286739804710831E-2</v>
      </c>
      <c r="T25" s="79">
        <f t="shared" si="27"/>
        <v>4.8213978044815857E-2</v>
      </c>
      <c r="U25" s="79">
        <f t="shared" si="27"/>
        <v>3.2979458151449439E-2</v>
      </c>
      <c r="V25" s="79">
        <f t="shared" si="27"/>
        <v>6.0497730051888819E-2</v>
      </c>
      <c r="W25" s="79">
        <f t="shared" si="27"/>
        <v>7.7047750970203097E-2</v>
      </c>
    </row>
    <row r="26" spans="1:219" x14ac:dyDescent="0.25">
      <c r="C26" t="s">
        <v>6</v>
      </c>
      <c r="D26" s="79">
        <f>BF17</f>
        <v>0.12895580815206034</v>
      </c>
      <c r="E26" s="79">
        <f t="shared" ref="E26:L26" si="28">BG17</f>
        <v>0.17549675495276074</v>
      </c>
      <c r="F26" s="79">
        <f t="shared" si="28"/>
        <v>7.590301391099756E-2</v>
      </c>
      <c r="G26" s="79">
        <f t="shared" si="28"/>
        <v>8.0552123226974803E-2</v>
      </c>
      <c r="H26" s="79">
        <f t="shared" si="28"/>
        <v>0.17495878533058071</v>
      </c>
      <c r="I26" s="79" t="e">
        <f t="shared" si="28"/>
        <v>#VALUE!</v>
      </c>
      <c r="J26" s="79">
        <f t="shared" si="28"/>
        <v>7.5473084708933491E-2</v>
      </c>
      <c r="K26" s="79">
        <f t="shared" si="28"/>
        <v>5.3566294183068658E-2</v>
      </c>
      <c r="L26" s="79">
        <f t="shared" si="28"/>
        <v>5.5235823316060258E-2</v>
      </c>
      <c r="N26" t="s">
        <v>6</v>
      </c>
      <c r="O26" s="79">
        <f t="shared" ref="O26:W26" si="29">FJ17</f>
        <v>7.6277742141281052E-2</v>
      </c>
      <c r="P26" s="79">
        <f t="shared" si="29"/>
        <v>6.3283265405106828E-2</v>
      </c>
      <c r="Q26" s="79">
        <f t="shared" si="29"/>
        <v>0.10214209983280248</v>
      </c>
      <c r="R26" s="79">
        <f t="shared" si="29"/>
        <v>7.6277742141281052E-2</v>
      </c>
      <c r="S26" s="79">
        <f t="shared" si="29"/>
        <v>6.3283265405106828E-2</v>
      </c>
      <c r="T26" s="79">
        <f t="shared" si="29"/>
        <v>0.10214209983280248</v>
      </c>
      <c r="U26" s="79">
        <f t="shared" si="29"/>
        <v>0.10025239742801739</v>
      </c>
      <c r="V26" s="79">
        <f t="shared" si="29"/>
        <v>0.11773784248883491</v>
      </c>
      <c r="W26" s="79">
        <f t="shared" si="29"/>
        <v>0.10021751811289638</v>
      </c>
    </row>
    <row r="27" spans="1:219" x14ac:dyDescent="0.25">
      <c r="C27" t="s">
        <v>12</v>
      </c>
      <c r="D27" s="79">
        <f>BO17</f>
        <v>7.0853478181452711</v>
      </c>
      <c r="E27" s="79">
        <f t="shared" ref="E27:L27" si="30">BP17</f>
        <v>6.2401363279683189</v>
      </c>
      <c r="F27" s="79">
        <f t="shared" si="30"/>
        <v>3.0963847074753419</v>
      </c>
      <c r="G27" s="79" t="e">
        <f t="shared" si="30"/>
        <v>#VALUE!</v>
      </c>
      <c r="H27" s="79">
        <f t="shared" si="30"/>
        <v>3.457339229505664</v>
      </c>
      <c r="I27" s="79" t="e">
        <f t="shared" si="30"/>
        <v>#VALUE!</v>
      </c>
      <c r="J27" s="79">
        <f t="shared" si="30"/>
        <v>3.0410301695678101</v>
      </c>
      <c r="K27" s="79">
        <f t="shared" si="30"/>
        <v>4.1905262315122744</v>
      </c>
      <c r="L27" s="79">
        <f t="shared" si="30"/>
        <v>4.1561371827705198</v>
      </c>
      <c r="N27" t="s">
        <v>12</v>
      </c>
      <c r="O27" s="79">
        <f t="shared" ref="O27:W27" si="31">FS17</f>
        <v>2.6897444091094345</v>
      </c>
      <c r="P27" s="79" t="e">
        <f t="shared" si="31"/>
        <v>#VALUE!</v>
      </c>
      <c r="Q27" s="79">
        <f t="shared" si="31"/>
        <v>2.3080296207099602</v>
      </c>
      <c r="R27" s="79">
        <f t="shared" si="31"/>
        <v>2.6897444091094345</v>
      </c>
      <c r="S27" s="79" t="e">
        <f t="shared" si="31"/>
        <v>#VALUE!</v>
      </c>
      <c r="T27" s="79">
        <f t="shared" si="31"/>
        <v>2.3080296207099602</v>
      </c>
      <c r="U27" s="79">
        <f t="shared" si="31"/>
        <v>2.7640866549706482</v>
      </c>
      <c r="V27" s="79">
        <f t="shared" si="31"/>
        <v>2.8940158795343365</v>
      </c>
      <c r="W27" s="79">
        <f t="shared" si="31"/>
        <v>3.3702857032431397</v>
      </c>
    </row>
    <row r="28" spans="1:219" x14ac:dyDescent="0.25">
      <c r="C28" t="s">
        <v>109</v>
      </c>
      <c r="D28" s="79">
        <f>BX17</f>
        <v>8.857133930387695</v>
      </c>
      <c r="E28" s="79">
        <f t="shared" ref="E28:L28" si="32">BY17</f>
        <v>7.6517009222936618</v>
      </c>
      <c r="F28" s="79">
        <f t="shared" si="32"/>
        <v>8.6596299563692902</v>
      </c>
      <c r="G28" s="79">
        <f t="shared" si="32"/>
        <v>3.4255768528615205</v>
      </c>
      <c r="H28" s="79">
        <f t="shared" si="32"/>
        <v>5.1055079177409954</v>
      </c>
      <c r="I28" s="79">
        <f t="shared" si="32"/>
        <v>17.87927746435739</v>
      </c>
      <c r="J28" s="79">
        <f t="shared" si="32"/>
        <v>33.386573445522664</v>
      </c>
      <c r="K28" s="79">
        <f t="shared" si="32"/>
        <v>7.315518322273376</v>
      </c>
      <c r="L28" s="79">
        <f t="shared" si="32"/>
        <v>17.87927746435739</v>
      </c>
      <c r="N28" t="s">
        <v>109</v>
      </c>
      <c r="O28" s="79">
        <f t="shared" ref="O28:W28" si="33">GB17</f>
        <v>9.1953573546205654</v>
      </c>
      <c r="P28" s="79">
        <f t="shared" si="33"/>
        <v>6.3898889675513013</v>
      </c>
      <c r="Q28" s="79">
        <f t="shared" si="33"/>
        <v>12.280086576376315</v>
      </c>
      <c r="R28" s="79">
        <f t="shared" si="33"/>
        <v>6.7017483474405966</v>
      </c>
      <c r="S28" s="79">
        <f t="shared" si="33"/>
        <v>10.865813549010891</v>
      </c>
      <c r="T28" s="79">
        <f t="shared" si="33"/>
        <v>8.9658357224145355</v>
      </c>
      <c r="U28" s="79">
        <f t="shared" si="33"/>
        <v>4.3020778426524089</v>
      </c>
      <c r="V28" s="79">
        <f t="shared" si="33"/>
        <v>3.5574002680732901</v>
      </c>
      <c r="W28" s="79">
        <f t="shared" si="33"/>
        <v>4.8228672212722952</v>
      </c>
    </row>
    <row r="29" spans="1:219" x14ac:dyDescent="0.25">
      <c r="C29" t="s">
        <v>7</v>
      </c>
      <c r="D29" s="79">
        <f>CG17</f>
        <v>1.4155566063407261</v>
      </c>
      <c r="E29" s="79">
        <f t="shared" ref="E29:L29" si="34">CH17</f>
        <v>2.1094920399027495</v>
      </c>
      <c r="F29" s="79">
        <f t="shared" si="34"/>
        <v>2.3955656304977908</v>
      </c>
      <c r="G29" s="79">
        <f t="shared" si="34"/>
        <v>0.10991866430331126</v>
      </c>
      <c r="H29" s="79">
        <f t="shared" si="34"/>
        <v>0.7659038783968527</v>
      </c>
      <c r="I29" s="79">
        <f t="shared" si="34"/>
        <v>1.5802982625382775</v>
      </c>
      <c r="J29" s="79">
        <f t="shared" si="34"/>
        <v>2.7649337507772458</v>
      </c>
      <c r="K29" s="79">
        <f t="shared" si="34"/>
        <v>1.0773780308010159</v>
      </c>
      <c r="L29" s="79">
        <f t="shared" si="34"/>
        <v>1.5802982625382775</v>
      </c>
      <c r="N29" t="s">
        <v>7</v>
      </c>
      <c r="O29" s="79">
        <f t="shared" ref="O29:W29" si="35">GK17</f>
        <v>0.79183515266241689</v>
      </c>
      <c r="P29" s="79">
        <f t="shared" si="35"/>
        <v>1.1150856054486711</v>
      </c>
      <c r="Q29" s="79">
        <f t="shared" si="35"/>
        <v>2.2199277426388337</v>
      </c>
      <c r="R29" s="79">
        <f t="shared" si="35"/>
        <v>1.1899193229640759</v>
      </c>
      <c r="S29" s="79">
        <f t="shared" si="35"/>
        <v>0.85141955741260378</v>
      </c>
      <c r="T29" s="79">
        <f t="shared" si="35"/>
        <v>1.6999755492842472</v>
      </c>
      <c r="U29" s="79">
        <f t="shared" si="35"/>
        <v>0.4373217312522476</v>
      </c>
      <c r="V29" s="79">
        <f t="shared" si="35"/>
        <v>0.45301262071629322</v>
      </c>
      <c r="W29" s="79">
        <f t="shared" si="35"/>
        <v>0.3604957316548289</v>
      </c>
    </row>
    <row r="30" spans="1:219" x14ac:dyDescent="0.25">
      <c r="C30" t="s">
        <v>3</v>
      </c>
      <c r="D30" s="79">
        <f>CP17</f>
        <v>65.027760379278078</v>
      </c>
      <c r="E30" s="79">
        <f t="shared" ref="E30:L30" si="36">CQ17</f>
        <v>0.97023562145023978</v>
      </c>
      <c r="F30" s="79">
        <f t="shared" si="36"/>
        <v>26.465206924832316</v>
      </c>
      <c r="G30" s="79">
        <f t="shared" si="36"/>
        <v>3.0184348901242511E-2</v>
      </c>
      <c r="H30" s="79">
        <f t="shared" si="36"/>
        <v>0.7877708819464545</v>
      </c>
      <c r="I30" s="79">
        <f t="shared" si="36"/>
        <v>0.72802765913720546</v>
      </c>
      <c r="J30" s="79">
        <f t="shared" si="36"/>
        <v>0.37436248414672557</v>
      </c>
      <c r="K30" s="79">
        <f t="shared" si="36"/>
        <v>0.9665764026623006</v>
      </c>
      <c r="L30" s="79">
        <f t="shared" si="36"/>
        <v>0.72802765913720546</v>
      </c>
      <c r="N30" t="s">
        <v>3</v>
      </c>
      <c r="O30" s="79" t="e">
        <f>GT17</f>
        <v>#NUM!</v>
      </c>
      <c r="P30" s="79" t="e">
        <f t="shared" ref="O30:W30" si="37">GU17</f>
        <v>#NUM!</v>
      </c>
      <c r="Q30" s="79" t="e">
        <f t="shared" si="37"/>
        <v>#NUM!</v>
      </c>
      <c r="R30" s="79" t="e">
        <f t="shared" si="37"/>
        <v>#VALUE!</v>
      </c>
      <c r="S30" s="79" t="e">
        <f t="shared" si="37"/>
        <v>#VALUE!</v>
      </c>
      <c r="T30" s="79" t="e">
        <f t="shared" si="37"/>
        <v>#VALUE!</v>
      </c>
      <c r="U30" s="79" t="e">
        <f t="shared" si="37"/>
        <v>#NUM!</v>
      </c>
      <c r="V30" s="79" t="e">
        <f t="shared" si="37"/>
        <v>#VALUE!</v>
      </c>
      <c r="W30" s="79" t="e">
        <f t="shared" si="37"/>
        <v>#NUM!</v>
      </c>
    </row>
    <row r="31" spans="1:219" x14ac:dyDescent="0.25">
      <c r="C31" t="s">
        <v>9</v>
      </c>
      <c r="D31" s="79">
        <f>CY17</f>
        <v>2.9603097400288489</v>
      </c>
      <c r="E31" s="79">
        <f t="shared" ref="E31:L31" si="38">CZ17</f>
        <v>27.842290978429659</v>
      </c>
      <c r="F31" s="79">
        <f t="shared" si="38"/>
        <v>12.866592402981798</v>
      </c>
      <c r="G31" s="79">
        <f t="shared" si="38"/>
        <v>5.7165277326236676</v>
      </c>
      <c r="H31" s="79" t="e">
        <f t="shared" si="38"/>
        <v>#VALUE!</v>
      </c>
      <c r="I31" s="79">
        <f t="shared" si="38"/>
        <v>8.4351925606535119</v>
      </c>
      <c r="J31" s="79">
        <f t="shared" si="38"/>
        <v>15.389269958160666</v>
      </c>
      <c r="K31" s="79">
        <f t="shared" si="38"/>
        <v>1.5955881163143937</v>
      </c>
      <c r="L31" s="79">
        <f t="shared" si="38"/>
        <v>8.4351925606535119</v>
      </c>
      <c r="N31" t="s">
        <v>9</v>
      </c>
      <c r="O31" s="79">
        <f t="shared" ref="O31:W31" si="39">HC17</f>
        <v>0.37785531585871929</v>
      </c>
      <c r="P31" s="79">
        <f t="shared" si="39"/>
        <v>0.16217820054667573</v>
      </c>
      <c r="Q31" s="79">
        <f t="shared" si="39"/>
        <v>0.57176241605288547</v>
      </c>
      <c r="R31" s="79">
        <f t="shared" si="39"/>
        <v>0.48535865134975309</v>
      </c>
      <c r="S31" s="79">
        <f t="shared" si="39"/>
        <v>0.16932211406624462</v>
      </c>
      <c r="T31" s="79">
        <f t="shared" si="39"/>
        <v>0.60209015101889651</v>
      </c>
      <c r="U31" s="79">
        <f t="shared" si="39"/>
        <v>0.40194176808398074</v>
      </c>
      <c r="V31" s="79">
        <f t="shared" si="39"/>
        <v>0.9543944669841018</v>
      </c>
      <c r="W31" s="79">
        <f t="shared" si="39"/>
        <v>0.37167961342071337</v>
      </c>
    </row>
    <row r="33" spans="1:27" x14ac:dyDescent="0.25">
      <c r="A33" t="s">
        <v>103</v>
      </c>
      <c r="C33" t="str">
        <f>C23</f>
        <v>AMN</v>
      </c>
      <c r="D33">
        <f t="shared" ref="D33:L33" si="40">D23</f>
        <v>0.90305942739296774</v>
      </c>
      <c r="E33">
        <f t="shared" si="40"/>
        <v>0.6836567712378514</v>
      </c>
      <c r="F33">
        <f t="shared" si="40"/>
        <v>0.23352635249775222</v>
      </c>
      <c r="G33">
        <f t="shared" si="40"/>
        <v>7.4920561269271838E-2</v>
      </c>
      <c r="H33">
        <f t="shared" si="40"/>
        <v>0.14072941392910099</v>
      </c>
      <c r="I33">
        <f t="shared" si="40"/>
        <v>0.20034978869726247</v>
      </c>
      <c r="J33">
        <f t="shared" si="40"/>
        <v>0.45148881668940011</v>
      </c>
      <c r="K33">
        <f t="shared" si="40"/>
        <v>0.13144318886449305</v>
      </c>
      <c r="L33">
        <f t="shared" si="40"/>
        <v>0.20034978869726247</v>
      </c>
      <c r="N33" t="str">
        <f>N23</f>
        <v>AMN</v>
      </c>
      <c r="O33">
        <f t="shared" ref="O33:W33" si="41">O23</f>
        <v>0.24732152506756727</v>
      </c>
      <c r="P33">
        <f t="shared" si="41"/>
        <v>3.5191397475827356E-2</v>
      </c>
      <c r="Q33">
        <f t="shared" si="41"/>
        <v>0.16261845117599763</v>
      </c>
      <c r="R33">
        <f t="shared" si="41"/>
        <v>3.0220678078990672E-2</v>
      </c>
      <c r="S33">
        <f t="shared" si="41"/>
        <v>2.5194795564088719E-2</v>
      </c>
      <c r="T33">
        <f t="shared" si="41"/>
        <v>0.12617705638574375</v>
      </c>
      <c r="U33">
        <f t="shared" si="41"/>
        <v>0.26768621716699209</v>
      </c>
      <c r="V33">
        <f t="shared" si="41"/>
        <v>0.23416598105179487</v>
      </c>
      <c r="W33">
        <f t="shared" si="41"/>
        <v>3.9541132362670914E-2</v>
      </c>
    </row>
    <row r="34" spans="1:27" x14ac:dyDescent="0.25">
      <c r="C34" t="str">
        <f>C22</f>
        <v>PRT</v>
      </c>
      <c r="D34">
        <f t="shared" ref="D34:L34" si="42">D22</f>
        <v>0.16446404180954688</v>
      </c>
      <c r="E34">
        <f t="shared" si="42"/>
        <v>0.22434214892054039</v>
      </c>
      <c r="F34">
        <f t="shared" si="42"/>
        <v>0.14981033203734789</v>
      </c>
      <c r="G34">
        <f t="shared" si="42"/>
        <v>0.15952225435456194</v>
      </c>
      <c r="H34">
        <f t="shared" si="42"/>
        <v>0.10350431163800998</v>
      </c>
      <c r="I34">
        <f t="shared" si="42"/>
        <v>0.1033978061620798</v>
      </c>
      <c r="J34">
        <f t="shared" si="42"/>
        <v>0.16819453666641732</v>
      </c>
      <c r="K34">
        <f t="shared" si="42"/>
        <v>0.10509133158053856</v>
      </c>
      <c r="L34">
        <f t="shared" si="42"/>
        <v>0.1033978061620798</v>
      </c>
      <c r="N34" t="str">
        <f>N22</f>
        <v>PRT</v>
      </c>
      <c r="O34">
        <f t="shared" ref="O34:W34" si="43">O22</f>
        <v>0.28992823519412186</v>
      </c>
      <c r="P34">
        <f t="shared" si="43"/>
        <v>9.265196628188388E-2</v>
      </c>
      <c r="Q34">
        <f t="shared" si="43"/>
        <v>0.15382395038781194</v>
      </c>
      <c r="R34">
        <f t="shared" si="43"/>
        <v>0.10903033979868761</v>
      </c>
      <c r="S34">
        <f t="shared" si="43"/>
        <v>8.5201924571948681E-2</v>
      </c>
      <c r="T34">
        <f t="shared" si="43"/>
        <v>0.17055737762396725</v>
      </c>
      <c r="U34">
        <f t="shared" si="43"/>
        <v>0.22311434668203958</v>
      </c>
      <c r="V34">
        <f t="shared" si="43"/>
        <v>0.24458126033034616</v>
      </c>
      <c r="W34">
        <f t="shared" si="43"/>
        <v>0.11234815925991914</v>
      </c>
    </row>
    <row r="35" spans="1:27" x14ac:dyDescent="0.25">
      <c r="C35" t="str">
        <f>C30</f>
        <v>FMP</v>
      </c>
      <c r="D35">
        <f t="shared" ref="D35:L35" si="44">D30</f>
        <v>65.027760379278078</v>
      </c>
      <c r="E35">
        <f t="shared" si="44"/>
        <v>0.97023562145023978</v>
      </c>
      <c r="F35">
        <f t="shared" si="44"/>
        <v>26.465206924832316</v>
      </c>
      <c r="G35">
        <f t="shared" si="44"/>
        <v>3.0184348901242511E-2</v>
      </c>
      <c r="H35">
        <f t="shared" si="44"/>
        <v>0.7877708819464545</v>
      </c>
      <c r="I35">
        <f t="shared" si="44"/>
        <v>0.72802765913720546</v>
      </c>
      <c r="J35">
        <f t="shared" si="44"/>
        <v>0.37436248414672557</v>
      </c>
      <c r="K35">
        <f t="shared" si="44"/>
        <v>0.9665764026623006</v>
      </c>
      <c r="L35">
        <f t="shared" si="44"/>
        <v>0.72802765913720546</v>
      </c>
      <c r="N35" t="str">
        <f>N30</f>
        <v>FMP</v>
      </c>
      <c r="O35" s="115" t="e">
        <f t="shared" ref="O35:W35" si="45">O30</f>
        <v>#NUM!</v>
      </c>
      <c r="P35" s="115" t="e">
        <f t="shared" si="45"/>
        <v>#NUM!</v>
      </c>
      <c r="Q35" s="115" t="e">
        <f t="shared" si="45"/>
        <v>#NUM!</v>
      </c>
      <c r="R35" s="115" t="e">
        <f t="shared" si="45"/>
        <v>#VALUE!</v>
      </c>
      <c r="S35" s="115" t="e">
        <f t="shared" si="45"/>
        <v>#VALUE!</v>
      </c>
      <c r="T35" s="115" t="e">
        <f t="shared" si="45"/>
        <v>#VALUE!</v>
      </c>
      <c r="U35" s="115" t="e">
        <f t="shared" si="45"/>
        <v>#NUM!</v>
      </c>
      <c r="V35" s="115" t="e">
        <f t="shared" si="45"/>
        <v>#VALUE!</v>
      </c>
      <c r="W35" s="115" t="e">
        <f t="shared" si="45"/>
        <v>#NUM!</v>
      </c>
    </row>
    <row r="36" spans="1:27" x14ac:dyDescent="0.25">
      <c r="C36" t="str">
        <f>C24</f>
        <v>FLR</v>
      </c>
      <c r="D36">
        <f t="shared" ref="D36:L36" si="46">D24</f>
        <v>5.4059833636915508E-2</v>
      </c>
      <c r="E36">
        <f t="shared" si="46"/>
        <v>0.15363504516937457</v>
      </c>
      <c r="F36">
        <f t="shared" si="46"/>
        <v>0.10466968267843797</v>
      </c>
      <c r="G36">
        <f t="shared" si="46"/>
        <v>0.1251014929305882</v>
      </c>
      <c r="H36">
        <f t="shared" si="46"/>
        <v>4.8185036549246996E-2</v>
      </c>
      <c r="I36">
        <f t="shared" si="46"/>
        <v>0.11180067887210569</v>
      </c>
      <c r="J36">
        <f t="shared" si="46"/>
        <v>0.20146536241685034</v>
      </c>
      <c r="K36">
        <f t="shared" si="46"/>
        <v>0.15695973427113319</v>
      </c>
      <c r="L36">
        <f t="shared" si="46"/>
        <v>8.1368731093388449E-2</v>
      </c>
      <c r="N36" t="str">
        <f>N24</f>
        <v>FLR</v>
      </c>
      <c r="O36">
        <f t="shared" ref="O36:W36" si="47">O24</f>
        <v>0.88135832619129695</v>
      </c>
      <c r="P36">
        <f t="shared" si="47"/>
        <v>0.22950275123620284</v>
      </c>
      <c r="Q36">
        <f t="shared" si="47"/>
        <v>0.5220726842691521</v>
      </c>
      <c r="R36">
        <f t="shared" si="47"/>
        <v>0.3330846357900844</v>
      </c>
      <c r="S36">
        <f t="shared" si="47"/>
        <v>0.26357530272302732</v>
      </c>
      <c r="T36">
        <f t="shared" si="47"/>
        <v>0.36966565589176748</v>
      </c>
      <c r="U36">
        <f t="shared" si="47"/>
        <v>0.30122097458046965</v>
      </c>
      <c r="V36">
        <f t="shared" si="47"/>
        <v>0.36453923115525672</v>
      </c>
      <c r="W36">
        <f t="shared" si="47"/>
        <v>0.3122881025281633</v>
      </c>
    </row>
    <row r="37" spans="1:27" x14ac:dyDescent="0.25">
      <c r="C37" t="str">
        <f>C21</f>
        <v>GMC</v>
      </c>
      <c r="D37">
        <f t="shared" ref="D37:L37" si="48">D21</f>
        <v>0.13724688398595281</v>
      </c>
      <c r="E37">
        <f t="shared" si="48"/>
        <v>0.10062501159597916</v>
      </c>
      <c r="F37">
        <f t="shared" si="48"/>
        <v>0.145591655310088</v>
      </c>
      <c r="G37">
        <f t="shared" si="48"/>
        <v>9.343174617777808E-2</v>
      </c>
      <c r="H37">
        <f t="shared" si="48"/>
        <v>4.1830430400391208E-2</v>
      </c>
      <c r="I37">
        <f t="shared" si="48"/>
        <v>0.17048483768011896</v>
      </c>
      <c r="J37">
        <f t="shared" si="48"/>
        <v>0.21771586362394035</v>
      </c>
      <c r="K37">
        <f t="shared" si="48"/>
        <v>8.9708974423183138E-2</v>
      </c>
      <c r="L37">
        <f t="shared" si="48"/>
        <v>0.17048483768011896</v>
      </c>
      <c r="N37" t="str">
        <f>N21</f>
        <v>GMC</v>
      </c>
      <c r="O37">
        <f t="shared" ref="O37:W37" si="49">O21</f>
        <v>3.1105628639141077E-2</v>
      </c>
      <c r="P37">
        <f t="shared" si="49"/>
        <v>3.8212949170522564E-2</v>
      </c>
      <c r="Q37">
        <f t="shared" si="49"/>
        <v>2.9203865265535423E-2</v>
      </c>
      <c r="R37">
        <f t="shared" si="49"/>
        <v>7.8584778233419209E-2</v>
      </c>
      <c r="S37">
        <f t="shared" si="49"/>
        <v>4.7418750363602949E-2</v>
      </c>
      <c r="T37">
        <f t="shared" si="49"/>
        <v>3.7213438685056131E-2</v>
      </c>
      <c r="U37">
        <f t="shared" si="49"/>
        <v>4.4214626433356795E-2</v>
      </c>
      <c r="V37">
        <f t="shared" si="49"/>
        <v>7.4188367052342982E-2</v>
      </c>
      <c r="W37">
        <f t="shared" si="49"/>
        <v>9.6802070980634855E-2</v>
      </c>
    </row>
    <row r="38" spans="1:27" x14ac:dyDescent="0.25">
      <c r="C38" t="str">
        <f>C26</f>
        <v>LNT</v>
      </c>
      <c r="D38">
        <f t="shared" ref="D38:L38" si="50">D26</f>
        <v>0.12895580815206034</v>
      </c>
      <c r="E38">
        <f t="shared" si="50"/>
        <v>0.17549675495276074</v>
      </c>
      <c r="F38">
        <f t="shared" si="50"/>
        <v>7.590301391099756E-2</v>
      </c>
      <c r="G38">
        <f t="shared" si="50"/>
        <v>8.0552123226974803E-2</v>
      </c>
      <c r="H38">
        <f t="shared" si="50"/>
        <v>0.17495878533058071</v>
      </c>
      <c r="I38" t="e">
        <f t="shared" si="50"/>
        <v>#VALUE!</v>
      </c>
      <c r="J38">
        <f t="shared" si="50"/>
        <v>7.5473084708933491E-2</v>
      </c>
      <c r="K38">
        <f t="shared" si="50"/>
        <v>5.3566294183068658E-2</v>
      </c>
      <c r="L38">
        <f t="shared" si="50"/>
        <v>5.5235823316060258E-2</v>
      </c>
      <c r="N38" t="str">
        <f>N26</f>
        <v>LNT</v>
      </c>
      <c r="O38">
        <f t="shared" ref="O38:W38" si="51">O26</f>
        <v>7.6277742141281052E-2</v>
      </c>
      <c r="P38">
        <f t="shared" si="51"/>
        <v>6.3283265405106828E-2</v>
      </c>
      <c r="Q38">
        <f t="shared" si="51"/>
        <v>0.10214209983280248</v>
      </c>
      <c r="R38">
        <f t="shared" si="51"/>
        <v>7.6277742141281052E-2</v>
      </c>
      <c r="S38">
        <f t="shared" si="51"/>
        <v>6.3283265405106828E-2</v>
      </c>
      <c r="T38">
        <f t="shared" si="51"/>
        <v>0.10214209983280248</v>
      </c>
      <c r="U38">
        <f t="shared" si="51"/>
        <v>0.10025239742801739</v>
      </c>
      <c r="V38">
        <f t="shared" si="51"/>
        <v>0.11773784248883491</v>
      </c>
      <c r="W38">
        <f t="shared" si="51"/>
        <v>0.10021751811289638</v>
      </c>
    </row>
    <row r="39" spans="1:27" x14ac:dyDescent="0.25">
      <c r="C39" t="str">
        <f>C29</f>
        <v>LDC</v>
      </c>
      <c r="D39">
        <f t="shared" ref="D39:L39" si="52">D29</f>
        <v>1.4155566063407261</v>
      </c>
      <c r="E39">
        <f t="shared" si="52"/>
        <v>2.1094920399027495</v>
      </c>
      <c r="F39">
        <f t="shared" si="52"/>
        <v>2.3955656304977908</v>
      </c>
      <c r="G39">
        <f t="shared" si="52"/>
        <v>0.10991866430331126</v>
      </c>
      <c r="H39">
        <f t="shared" si="52"/>
        <v>0.7659038783968527</v>
      </c>
      <c r="I39">
        <f t="shared" si="52"/>
        <v>1.5802982625382775</v>
      </c>
      <c r="J39">
        <f t="shared" si="52"/>
        <v>2.7649337507772458</v>
      </c>
      <c r="K39">
        <f t="shared" si="52"/>
        <v>1.0773780308010159</v>
      </c>
      <c r="L39">
        <f t="shared" si="52"/>
        <v>1.5802982625382775</v>
      </c>
      <c r="N39" t="str">
        <f>N29</f>
        <v>LDC</v>
      </c>
      <c r="O39">
        <f t="shared" ref="O39:W39" si="53">O29</f>
        <v>0.79183515266241689</v>
      </c>
      <c r="P39">
        <f t="shared" si="53"/>
        <v>1.1150856054486711</v>
      </c>
      <c r="Q39">
        <f t="shared" si="53"/>
        <v>2.2199277426388337</v>
      </c>
      <c r="R39">
        <f t="shared" si="53"/>
        <v>1.1899193229640759</v>
      </c>
      <c r="S39">
        <f t="shared" si="53"/>
        <v>0.85141955741260378</v>
      </c>
      <c r="T39">
        <f t="shared" si="53"/>
        <v>1.6999755492842472</v>
      </c>
      <c r="U39">
        <f t="shared" si="53"/>
        <v>0.4373217312522476</v>
      </c>
      <c r="V39">
        <f t="shared" si="53"/>
        <v>0.45301262071629322</v>
      </c>
      <c r="W39">
        <f t="shared" si="53"/>
        <v>0.3604957316548289</v>
      </c>
    </row>
    <row r="40" spans="1:27" x14ac:dyDescent="0.25">
      <c r="C40" t="str">
        <f>C28</f>
        <v>NGC</v>
      </c>
      <c r="D40">
        <f t="shared" ref="D40:L40" si="54">D28</f>
        <v>8.857133930387695</v>
      </c>
      <c r="E40">
        <f t="shared" si="54"/>
        <v>7.6517009222936618</v>
      </c>
      <c r="F40">
        <f t="shared" si="54"/>
        <v>8.6596299563692902</v>
      </c>
      <c r="G40">
        <f t="shared" si="54"/>
        <v>3.4255768528615205</v>
      </c>
      <c r="H40">
        <f t="shared" si="54"/>
        <v>5.1055079177409954</v>
      </c>
      <c r="I40">
        <f t="shared" si="54"/>
        <v>17.87927746435739</v>
      </c>
      <c r="J40">
        <f t="shared" si="54"/>
        <v>33.386573445522664</v>
      </c>
      <c r="K40">
        <f t="shared" si="54"/>
        <v>7.315518322273376</v>
      </c>
      <c r="L40">
        <f t="shared" si="54"/>
        <v>17.87927746435739</v>
      </c>
      <c r="N40" t="str">
        <f>N28</f>
        <v>NGC</v>
      </c>
      <c r="O40">
        <f t="shared" ref="O40:W40" si="55">O28</f>
        <v>9.1953573546205654</v>
      </c>
      <c r="P40">
        <f t="shared" si="55"/>
        <v>6.3898889675513013</v>
      </c>
      <c r="Q40">
        <f t="shared" si="55"/>
        <v>12.280086576376315</v>
      </c>
      <c r="R40">
        <f t="shared" si="55"/>
        <v>6.7017483474405966</v>
      </c>
      <c r="S40">
        <f t="shared" si="55"/>
        <v>10.865813549010891</v>
      </c>
      <c r="T40">
        <f t="shared" si="55"/>
        <v>8.9658357224145355</v>
      </c>
      <c r="U40">
        <f t="shared" si="55"/>
        <v>4.3020778426524089</v>
      </c>
      <c r="V40">
        <f t="shared" si="55"/>
        <v>3.5574002680732901</v>
      </c>
      <c r="W40">
        <f t="shared" si="55"/>
        <v>4.8228672212722952</v>
      </c>
    </row>
    <row r="41" spans="1:27" x14ac:dyDescent="0.25">
      <c r="C41" t="str">
        <f>C31</f>
        <v>NCD</v>
      </c>
      <c r="D41">
        <f t="shared" ref="D41:L41" si="56">D31</f>
        <v>2.9603097400288489</v>
      </c>
      <c r="E41">
        <f t="shared" si="56"/>
        <v>27.842290978429659</v>
      </c>
      <c r="F41">
        <f t="shared" si="56"/>
        <v>12.866592402981798</v>
      </c>
      <c r="G41">
        <f t="shared" si="56"/>
        <v>5.7165277326236676</v>
      </c>
      <c r="H41" t="e">
        <f t="shared" si="56"/>
        <v>#VALUE!</v>
      </c>
      <c r="I41">
        <f t="shared" si="56"/>
        <v>8.4351925606535119</v>
      </c>
      <c r="J41">
        <f t="shared" si="56"/>
        <v>15.389269958160666</v>
      </c>
      <c r="K41">
        <f t="shared" si="56"/>
        <v>1.5955881163143937</v>
      </c>
      <c r="L41">
        <f t="shared" si="56"/>
        <v>8.4351925606535119</v>
      </c>
      <c r="N41" t="str">
        <f>N31</f>
        <v>NCD</v>
      </c>
      <c r="O41">
        <f t="shared" ref="O41:W41" si="57">O31</f>
        <v>0.37785531585871929</v>
      </c>
      <c r="P41">
        <f t="shared" si="57"/>
        <v>0.16217820054667573</v>
      </c>
      <c r="Q41">
        <f t="shared" si="57"/>
        <v>0.57176241605288547</v>
      </c>
      <c r="R41">
        <f t="shared" si="57"/>
        <v>0.48535865134975309</v>
      </c>
      <c r="S41">
        <f t="shared" si="57"/>
        <v>0.16932211406624462</v>
      </c>
      <c r="T41">
        <f t="shared" si="57"/>
        <v>0.60209015101889651</v>
      </c>
      <c r="U41">
        <f t="shared" si="57"/>
        <v>0.40194176808398074</v>
      </c>
      <c r="V41">
        <f t="shared" si="57"/>
        <v>0.9543944669841018</v>
      </c>
      <c r="W41">
        <f t="shared" si="57"/>
        <v>0.37167961342071337</v>
      </c>
    </row>
    <row r="42" spans="1:27" x14ac:dyDescent="0.25">
      <c r="C42" t="str">
        <f>C25</f>
        <v>SNX</v>
      </c>
      <c r="D42">
        <f t="shared" ref="D42:L42" si="58">D25</f>
        <v>0.11078960295546743</v>
      </c>
      <c r="E42">
        <f t="shared" si="58"/>
        <v>0.12080473799570543</v>
      </c>
      <c r="F42" t="e">
        <f t="shared" si="58"/>
        <v>#VALUE!</v>
      </c>
      <c r="G42">
        <f t="shared" si="58"/>
        <v>7.6866830152137897E-2</v>
      </c>
      <c r="H42">
        <f t="shared" si="58"/>
        <v>6.8904485247129804E-2</v>
      </c>
      <c r="I42">
        <f t="shared" si="58"/>
        <v>7.4579063797446624E-2</v>
      </c>
      <c r="J42">
        <f t="shared" si="58"/>
        <v>5.116608317290447E-2</v>
      </c>
      <c r="K42">
        <f t="shared" si="58"/>
        <v>4.6340356841621168E-2</v>
      </c>
      <c r="L42">
        <f t="shared" si="58"/>
        <v>4.7161020808708064E-2</v>
      </c>
      <c r="N42" t="str">
        <f>N25</f>
        <v>SNX</v>
      </c>
      <c r="O42">
        <f t="shared" ref="O42:W42" si="59">O25</f>
        <v>3.6208427735324691E-2</v>
      </c>
      <c r="P42">
        <f t="shared" si="59"/>
        <v>5.5632916523213428E-2</v>
      </c>
      <c r="Q42">
        <f t="shared" si="59"/>
        <v>3.2402292285040726E-2</v>
      </c>
      <c r="R42">
        <f t="shared" si="59"/>
        <v>5.5497654060272933E-2</v>
      </c>
      <c r="S42">
        <f t="shared" si="59"/>
        <v>5.9286739804710831E-2</v>
      </c>
      <c r="T42">
        <f t="shared" si="59"/>
        <v>4.8213978044815857E-2</v>
      </c>
      <c r="U42">
        <f t="shared" si="59"/>
        <v>3.2979458151449439E-2</v>
      </c>
      <c r="V42">
        <f t="shared" si="59"/>
        <v>6.0497730051888819E-2</v>
      </c>
      <c r="W42">
        <f t="shared" si="59"/>
        <v>7.7047750970203097E-2</v>
      </c>
    </row>
    <row r="43" spans="1:27" x14ac:dyDescent="0.25">
      <c r="C43" t="str">
        <f>C20</f>
        <v>VRD</v>
      </c>
      <c r="D43">
        <f t="shared" ref="D43:L43" si="60">D20</f>
        <v>0.66237788680701837</v>
      </c>
      <c r="E43">
        <f t="shared" si="60"/>
        <v>1.9880186822254278</v>
      </c>
      <c r="F43">
        <f t="shared" si="60"/>
        <v>1.7481534010442132</v>
      </c>
      <c r="G43">
        <f t="shared" si="60"/>
        <v>0.64721216003468718</v>
      </c>
      <c r="H43">
        <f t="shared" si="60"/>
        <v>0.95114424966147937</v>
      </c>
      <c r="I43">
        <f t="shared" si="60"/>
        <v>2.2067876485059537</v>
      </c>
      <c r="J43">
        <f t="shared" si="60"/>
        <v>3.9437419437515491</v>
      </c>
      <c r="K43">
        <f t="shared" si="60"/>
        <v>2.0886466537656854</v>
      </c>
      <c r="L43">
        <f t="shared" si="60"/>
        <v>2.2067876485059537</v>
      </c>
      <c r="N43" t="str">
        <f>N20</f>
        <v>VRD</v>
      </c>
      <c r="O43" s="189" t="e">
        <f t="shared" ref="O43:W43" si="61">O20</f>
        <v>#NUM!</v>
      </c>
      <c r="P43" s="189">
        <f t="shared" si="61"/>
        <v>9.9611905378566661</v>
      </c>
      <c r="Q43" s="189">
        <f t="shared" si="61"/>
        <v>8.4155296546505785</v>
      </c>
      <c r="R43" s="189" t="e">
        <f t="shared" si="61"/>
        <v>#VALUE!</v>
      </c>
      <c r="S43" s="189" t="e">
        <f t="shared" si="61"/>
        <v>#NUM!</v>
      </c>
      <c r="T43" s="189" t="e">
        <f t="shared" si="61"/>
        <v>#NUM!</v>
      </c>
      <c r="U43" s="189">
        <f t="shared" si="61"/>
        <v>30.028332723426864</v>
      </c>
      <c r="V43" s="189" t="e">
        <f t="shared" si="61"/>
        <v>#VALUE!</v>
      </c>
      <c r="W43" s="189">
        <f t="shared" si="61"/>
        <v>4.2343955676776783</v>
      </c>
    </row>
    <row r="44" spans="1:27" x14ac:dyDescent="0.25">
      <c r="C44" t="str">
        <f>C27</f>
        <v>VLX</v>
      </c>
      <c r="D44">
        <f t="shared" ref="D44:L44" si="62">D27</f>
        <v>7.0853478181452711</v>
      </c>
      <c r="E44">
        <f t="shared" si="62"/>
        <v>6.2401363279683189</v>
      </c>
      <c r="F44">
        <f t="shared" si="62"/>
        <v>3.0963847074753419</v>
      </c>
      <c r="G44" t="e">
        <f t="shared" si="62"/>
        <v>#VALUE!</v>
      </c>
      <c r="H44">
        <f t="shared" si="62"/>
        <v>3.457339229505664</v>
      </c>
      <c r="I44" t="e">
        <f t="shared" si="62"/>
        <v>#VALUE!</v>
      </c>
      <c r="J44">
        <f t="shared" si="62"/>
        <v>3.0410301695678101</v>
      </c>
      <c r="K44">
        <f t="shared" si="62"/>
        <v>4.1905262315122744</v>
      </c>
      <c r="L44">
        <f t="shared" si="62"/>
        <v>4.1561371827705198</v>
      </c>
      <c r="N44" t="str">
        <f>N27</f>
        <v>VLX</v>
      </c>
      <c r="O44">
        <f t="shared" ref="O44:W44" si="63">O27</f>
        <v>2.6897444091094345</v>
      </c>
      <c r="P44" t="e">
        <f t="shared" si="63"/>
        <v>#VALUE!</v>
      </c>
      <c r="Q44">
        <f t="shared" si="63"/>
        <v>2.3080296207099602</v>
      </c>
      <c r="R44">
        <f t="shared" si="63"/>
        <v>2.6897444091094345</v>
      </c>
      <c r="S44" t="e">
        <f t="shared" si="63"/>
        <v>#VALUE!</v>
      </c>
      <c r="T44">
        <f t="shared" si="63"/>
        <v>2.3080296207099602</v>
      </c>
      <c r="U44">
        <f t="shared" si="63"/>
        <v>2.7640866549706482</v>
      </c>
      <c r="V44">
        <f t="shared" si="63"/>
        <v>2.8940158795343365</v>
      </c>
      <c r="W44">
        <f t="shared" si="63"/>
        <v>3.3702857032431397</v>
      </c>
    </row>
    <row r="45" spans="1:27" x14ac:dyDescent="0.25">
      <c r="Z45" t="s">
        <v>169</v>
      </c>
      <c r="AA45" t="s">
        <v>170</v>
      </c>
    </row>
    <row r="46" spans="1:27" x14ac:dyDescent="0.25">
      <c r="A46" t="s">
        <v>179</v>
      </c>
      <c r="C46" t="str">
        <f>C33</f>
        <v>AMN</v>
      </c>
      <c r="D46">
        <f t="shared" ref="D46:L46" si="64">D33</f>
        <v>0.90305942739296774</v>
      </c>
      <c r="E46">
        <f t="shared" si="64"/>
        <v>0.6836567712378514</v>
      </c>
      <c r="F46">
        <f t="shared" si="64"/>
        <v>0.23352635249775222</v>
      </c>
      <c r="G46">
        <f t="shared" si="64"/>
        <v>7.4920561269271838E-2</v>
      </c>
      <c r="H46">
        <f t="shared" si="64"/>
        <v>0.14072941392910099</v>
      </c>
      <c r="I46">
        <f t="shared" si="64"/>
        <v>0.20034978869726247</v>
      </c>
      <c r="J46">
        <f t="shared" si="64"/>
        <v>0.45148881668940011</v>
      </c>
      <c r="K46">
        <f t="shared" si="64"/>
        <v>0.13144318886449305</v>
      </c>
      <c r="L46">
        <f t="shared" si="64"/>
        <v>0.20034978869726247</v>
      </c>
      <c r="N46" t="str">
        <f>N33</f>
        <v>AMN</v>
      </c>
      <c r="O46">
        <f t="shared" ref="O46:W46" si="65">O33</f>
        <v>0.24732152506756727</v>
      </c>
      <c r="P46">
        <f t="shared" si="65"/>
        <v>3.5191397475827356E-2</v>
      </c>
      <c r="Q46">
        <f t="shared" si="65"/>
        <v>0.16261845117599763</v>
      </c>
      <c r="R46">
        <f t="shared" si="65"/>
        <v>3.0220678078990672E-2</v>
      </c>
      <c r="S46">
        <f t="shared" si="65"/>
        <v>2.5194795564088719E-2</v>
      </c>
      <c r="T46">
        <f t="shared" si="65"/>
        <v>0.12617705638574375</v>
      </c>
      <c r="U46">
        <f t="shared" si="65"/>
        <v>0.26768621716699209</v>
      </c>
      <c r="V46">
        <f t="shared" si="65"/>
        <v>0.23416598105179487</v>
      </c>
      <c r="W46">
        <f t="shared" si="65"/>
        <v>3.9541132362670914E-2</v>
      </c>
      <c r="Y46" t="s">
        <v>1</v>
      </c>
      <c r="Z46" s="186">
        <f>AVERAGE(D46:L46)</f>
        <v>0.33550267880837353</v>
      </c>
      <c r="AA46" s="187">
        <f>AVERAGE(O46:W46)</f>
        <v>0.12979080381440813</v>
      </c>
    </row>
    <row r="47" spans="1:27" x14ac:dyDescent="0.25">
      <c r="A47" t="s">
        <v>180</v>
      </c>
      <c r="C47" t="str">
        <f t="shared" ref="C47:L47" si="66">C34</f>
        <v>PRT</v>
      </c>
      <c r="D47">
        <f t="shared" si="66"/>
        <v>0.16446404180954688</v>
      </c>
      <c r="E47">
        <f t="shared" si="66"/>
        <v>0.22434214892054039</v>
      </c>
      <c r="F47">
        <f t="shared" si="66"/>
        <v>0.14981033203734789</v>
      </c>
      <c r="G47">
        <f t="shared" si="66"/>
        <v>0.15952225435456194</v>
      </c>
      <c r="H47">
        <f t="shared" si="66"/>
        <v>0.10350431163800998</v>
      </c>
      <c r="I47">
        <f t="shared" si="66"/>
        <v>0.1033978061620798</v>
      </c>
      <c r="J47">
        <f t="shared" si="66"/>
        <v>0.16819453666641732</v>
      </c>
      <c r="K47">
        <f t="shared" si="66"/>
        <v>0.10509133158053856</v>
      </c>
      <c r="L47">
        <f t="shared" si="66"/>
        <v>0.1033978061620798</v>
      </c>
      <c r="N47" t="str">
        <f t="shared" ref="N47:W47" si="67">N34</f>
        <v>PRT</v>
      </c>
      <c r="O47">
        <f t="shared" ref="O47:W47" si="68">O34</f>
        <v>0.28992823519412186</v>
      </c>
      <c r="P47">
        <f t="shared" si="68"/>
        <v>9.265196628188388E-2</v>
      </c>
      <c r="Q47">
        <f t="shared" si="68"/>
        <v>0.15382395038781194</v>
      </c>
      <c r="R47">
        <f t="shared" si="68"/>
        <v>0.10903033979868761</v>
      </c>
      <c r="S47">
        <f t="shared" si="68"/>
        <v>8.5201924571948681E-2</v>
      </c>
      <c r="T47">
        <f t="shared" si="68"/>
        <v>0.17055737762396725</v>
      </c>
      <c r="U47">
        <f t="shared" si="68"/>
        <v>0.22311434668203958</v>
      </c>
      <c r="V47">
        <f t="shared" si="68"/>
        <v>0.24458126033034616</v>
      </c>
      <c r="W47">
        <f t="shared" si="68"/>
        <v>0.11234815925991914</v>
      </c>
      <c r="Y47" t="s">
        <v>2</v>
      </c>
      <c r="Z47">
        <f t="shared" ref="Z47:Z57" si="69">AVERAGE(D47:L47)</f>
        <v>0.14241384103679139</v>
      </c>
      <c r="AA47">
        <f t="shared" ref="AA47:AA57" si="70">AVERAGE(O47:W47)</f>
        <v>0.16458195112563623</v>
      </c>
    </row>
    <row r="48" spans="1:27" x14ac:dyDescent="0.25">
      <c r="A48" t="s">
        <v>186</v>
      </c>
      <c r="C48" t="str">
        <f t="shared" ref="C48:L48" si="71">C35</f>
        <v>FMP</v>
      </c>
      <c r="E48">
        <f t="shared" si="71"/>
        <v>0.97023562145023978</v>
      </c>
      <c r="G48">
        <f t="shared" si="71"/>
        <v>3.0184348901242511E-2</v>
      </c>
      <c r="H48">
        <f t="shared" si="71"/>
        <v>0.7877708819464545</v>
      </c>
      <c r="I48">
        <f t="shared" si="71"/>
        <v>0.72802765913720546</v>
      </c>
      <c r="J48">
        <f t="shared" si="71"/>
        <v>0.37436248414672557</v>
      </c>
      <c r="K48">
        <f t="shared" si="71"/>
        <v>0.9665764026623006</v>
      </c>
      <c r="L48">
        <f t="shared" si="71"/>
        <v>0.72802765913720546</v>
      </c>
      <c r="N48" t="str">
        <f t="shared" ref="N48:W48" si="72">N35</f>
        <v>FMP</v>
      </c>
      <c r="O48">
        <v>60</v>
      </c>
      <c r="P48">
        <v>60</v>
      </c>
      <c r="Q48">
        <v>60</v>
      </c>
      <c r="R48">
        <v>60</v>
      </c>
      <c r="S48">
        <v>60</v>
      </c>
      <c r="T48">
        <v>60</v>
      </c>
      <c r="U48">
        <v>60</v>
      </c>
      <c r="V48">
        <v>60</v>
      </c>
      <c r="W48">
        <v>60</v>
      </c>
      <c r="Y48" t="s">
        <v>3</v>
      </c>
      <c r="Z48">
        <f t="shared" si="69"/>
        <v>0.65502643676876782</v>
      </c>
    </row>
    <row r="49" spans="1:33" x14ac:dyDescent="0.25">
      <c r="A49" t="s">
        <v>181</v>
      </c>
      <c r="C49" t="str">
        <f t="shared" ref="C49:L49" si="73">C36</f>
        <v>FLR</v>
      </c>
      <c r="D49">
        <f t="shared" si="73"/>
        <v>5.4059833636915508E-2</v>
      </c>
      <c r="E49">
        <f t="shared" si="73"/>
        <v>0.15363504516937457</v>
      </c>
      <c r="F49">
        <f t="shared" si="73"/>
        <v>0.10466968267843797</v>
      </c>
      <c r="G49">
        <f t="shared" si="73"/>
        <v>0.1251014929305882</v>
      </c>
      <c r="H49">
        <f t="shared" si="73"/>
        <v>4.8185036549246996E-2</v>
      </c>
      <c r="I49">
        <f t="shared" si="73"/>
        <v>0.11180067887210569</v>
      </c>
      <c r="J49">
        <f t="shared" si="73"/>
        <v>0.20146536241685034</v>
      </c>
      <c r="K49">
        <f t="shared" si="73"/>
        <v>0.15695973427113319</v>
      </c>
      <c r="L49">
        <f t="shared" si="73"/>
        <v>8.1368731093388449E-2</v>
      </c>
      <c r="N49" t="str">
        <f t="shared" ref="N49:W49" si="74">N36</f>
        <v>FLR</v>
      </c>
      <c r="O49">
        <f t="shared" ref="O49:W49" si="75">O36</f>
        <v>0.88135832619129695</v>
      </c>
      <c r="P49">
        <f t="shared" si="75"/>
        <v>0.22950275123620284</v>
      </c>
      <c r="Q49">
        <f t="shared" si="75"/>
        <v>0.5220726842691521</v>
      </c>
      <c r="R49">
        <f t="shared" si="75"/>
        <v>0.3330846357900844</v>
      </c>
      <c r="S49">
        <f t="shared" si="75"/>
        <v>0.26357530272302732</v>
      </c>
      <c r="T49">
        <f t="shared" si="75"/>
        <v>0.36966565589176748</v>
      </c>
      <c r="U49">
        <f t="shared" si="75"/>
        <v>0.30122097458046965</v>
      </c>
      <c r="V49">
        <f t="shared" si="75"/>
        <v>0.36453923115525672</v>
      </c>
      <c r="W49">
        <f t="shared" si="75"/>
        <v>0.3122881025281633</v>
      </c>
      <c r="Y49" t="s">
        <v>4</v>
      </c>
      <c r="Z49">
        <f t="shared" si="69"/>
        <v>0.11524951084644898</v>
      </c>
      <c r="AA49">
        <f t="shared" si="70"/>
        <v>0.39747862937393569</v>
      </c>
    </row>
    <row r="50" spans="1:33" x14ac:dyDescent="0.25">
      <c r="A50" t="s">
        <v>182</v>
      </c>
      <c r="C50" t="str">
        <f t="shared" ref="C50:L50" si="76">C37</f>
        <v>GMC</v>
      </c>
      <c r="D50">
        <f t="shared" si="76"/>
        <v>0.13724688398595281</v>
      </c>
      <c r="E50">
        <f t="shared" si="76"/>
        <v>0.10062501159597916</v>
      </c>
      <c r="F50">
        <f t="shared" si="76"/>
        <v>0.145591655310088</v>
      </c>
      <c r="G50">
        <f t="shared" si="76"/>
        <v>9.343174617777808E-2</v>
      </c>
      <c r="H50">
        <f t="shared" si="76"/>
        <v>4.1830430400391208E-2</v>
      </c>
      <c r="I50">
        <f t="shared" si="76"/>
        <v>0.17048483768011896</v>
      </c>
      <c r="J50">
        <f t="shared" si="76"/>
        <v>0.21771586362394035</v>
      </c>
      <c r="K50">
        <f t="shared" si="76"/>
        <v>8.9708974423183138E-2</v>
      </c>
      <c r="L50">
        <f t="shared" si="76"/>
        <v>0.17048483768011896</v>
      </c>
      <c r="N50" t="str">
        <f t="shared" ref="N50:W50" si="77">N37</f>
        <v>GMC</v>
      </c>
      <c r="O50">
        <f t="shared" ref="O50:W50" si="78">O37</f>
        <v>3.1105628639141077E-2</v>
      </c>
      <c r="P50">
        <f t="shared" si="78"/>
        <v>3.8212949170522564E-2</v>
      </c>
      <c r="Q50">
        <f t="shared" si="78"/>
        <v>2.9203865265535423E-2</v>
      </c>
      <c r="R50">
        <f t="shared" si="78"/>
        <v>7.8584778233419209E-2</v>
      </c>
      <c r="S50">
        <f t="shared" si="78"/>
        <v>4.7418750363602949E-2</v>
      </c>
      <c r="T50">
        <f t="shared" si="78"/>
        <v>3.7213438685056131E-2</v>
      </c>
      <c r="U50">
        <f t="shared" si="78"/>
        <v>4.4214626433356795E-2</v>
      </c>
      <c r="V50">
        <f t="shared" si="78"/>
        <v>7.4188367052342982E-2</v>
      </c>
      <c r="W50">
        <f t="shared" si="78"/>
        <v>9.6802070980634855E-2</v>
      </c>
      <c r="Y50" t="s">
        <v>5</v>
      </c>
      <c r="Z50">
        <f t="shared" si="69"/>
        <v>0.12968002676417231</v>
      </c>
      <c r="AA50">
        <f t="shared" si="70"/>
        <v>5.2993830535956882E-2</v>
      </c>
    </row>
    <row r="51" spans="1:33" x14ac:dyDescent="0.25">
      <c r="C51" t="str">
        <f t="shared" ref="C51:L51" si="79">C38</f>
        <v>LNT</v>
      </c>
      <c r="D51">
        <f t="shared" si="79"/>
        <v>0.12895580815206034</v>
      </c>
      <c r="E51">
        <f t="shared" si="79"/>
        <v>0.17549675495276074</v>
      </c>
      <c r="F51">
        <f t="shared" si="79"/>
        <v>7.590301391099756E-2</v>
      </c>
      <c r="G51">
        <f t="shared" si="79"/>
        <v>8.0552123226974803E-2</v>
      </c>
      <c r="H51">
        <f t="shared" si="79"/>
        <v>0.17495878533058071</v>
      </c>
      <c r="J51">
        <f t="shared" si="79"/>
        <v>7.5473084708933491E-2</v>
      </c>
      <c r="K51">
        <f t="shared" si="79"/>
        <v>5.3566294183068658E-2</v>
      </c>
      <c r="L51">
        <f t="shared" si="79"/>
        <v>5.5235823316060258E-2</v>
      </c>
      <c r="N51" t="str">
        <f t="shared" ref="N51:W51" si="80">N38</f>
        <v>LNT</v>
      </c>
      <c r="O51">
        <f t="shared" ref="O51:W51" si="81">O38</f>
        <v>7.6277742141281052E-2</v>
      </c>
      <c r="P51">
        <f t="shared" si="81"/>
        <v>6.3283265405106828E-2</v>
      </c>
      <c r="Q51">
        <f t="shared" si="81"/>
        <v>0.10214209983280248</v>
      </c>
      <c r="R51">
        <f t="shared" si="81"/>
        <v>7.6277742141281052E-2</v>
      </c>
      <c r="S51">
        <f t="shared" si="81"/>
        <v>6.3283265405106828E-2</v>
      </c>
      <c r="T51">
        <f t="shared" si="81"/>
        <v>0.10214209983280248</v>
      </c>
      <c r="U51">
        <f t="shared" si="81"/>
        <v>0.10025239742801739</v>
      </c>
      <c r="V51">
        <f t="shared" si="81"/>
        <v>0.11773784248883491</v>
      </c>
      <c r="W51">
        <f t="shared" si="81"/>
        <v>0.10021751811289638</v>
      </c>
      <c r="Y51" t="s">
        <v>6</v>
      </c>
      <c r="Z51">
        <f t="shared" si="69"/>
        <v>0.10251771097267956</v>
      </c>
      <c r="AA51">
        <f t="shared" si="70"/>
        <v>8.9068219198681048E-2</v>
      </c>
    </row>
    <row r="52" spans="1:33" x14ac:dyDescent="0.25">
      <c r="C52" t="str">
        <f t="shared" ref="C52:L52" si="82">C39</f>
        <v>LDC</v>
      </c>
      <c r="D52">
        <f t="shared" si="82"/>
        <v>1.4155566063407261</v>
      </c>
      <c r="E52">
        <f t="shared" si="82"/>
        <v>2.1094920399027495</v>
      </c>
      <c r="F52">
        <f t="shared" si="82"/>
        <v>2.3955656304977908</v>
      </c>
      <c r="G52">
        <f t="shared" si="82"/>
        <v>0.10991866430331126</v>
      </c>
      <c r="H52">
        <f t="shared" si="82"/>
        <v>0.7659038783968527</v>
      </c>
      <c r="I52">
        <f t="shared" si="82"/>
        <v>1.5802982625382775</v>
      </c>
      <c r="J52">
        <f t="shared" si="82"/>
        <v>2.7649337507772458</v>
      </c>
      <c r="K52">
        <f t="shared" si="82"/>
        <v>1.0773780308010159</v>
      </c>
      <c r="L52">
        <f t="shared" si="82"/>
        <v>1.5802982625382775</v>
      </c>
      <c r="N52" t="str">
        <f t="shared" ref="N52:W52" si="83">N39</f>
        <v>LDC</v>
      </c>
      <c r="O52">
        <f t="shared" ref="O52:W52" si="84">O39</f>
        <v>0.79183515266241689</v>
      </c>
      <c r="P52">
        <f t="shared" si="84"/>
        <v>1.1150856054486711</v>
      </c>
      <c r="Q52">
        <f t="shared" si="84"/>
        <v>2.2199277426388337</v>
      </c>
      <c r="R52">
        <f t="shared" si="84"/>
        <v>1.1899193229640759</v>
      </c>
      <c r="S52">
        <f t="shared" si="84"/>
        <v>0.85141955741260378</v>
      </c>
      <c r="T52">
        <f t="shared" si="84"/>
        <v>1.6999755492842472</v>
      </c>
      <c r="U52">
        <f t="shared" si="84"/>
        <v>0.4373217312522476</v>
      </c>
      <c r="V52">
        <f t="shared" si="84"/>
        <v>0.45301262071629322</v>
      </c>
      <c r="W52">
        <f t="shared" si="84"/>
        <v>0.3604957316548289</v>
      </c>
      <c r="Y52" t="s">
        <v>7</v>
      </c>
      <c r="Z52">
        <f t="shared" si="69"/>
        <v>1.5332605695662498</v>
      </c>
      <c r="AA52">
        <f t="shared" si="70"/>
        <v>1.013221446003802</v>
      </c>
    </row>
    <row r="53" spans="1:33" x14ac:dyDescent="0.25">
      <c r="C53" t="str">
        <f t="shared" ref="C53:L53" si="85">C40</f>
        <v>NGC</v>
      </c>
      <c r="D53">
        <f t="shared" si="85"/>
        <v>8.857133930387695</v>
      </c>
      <c r="E53">
        <f t="shared" si="85"/>
        <v>7.6517009222936618</v>
      </c>
      <c r="F53">
        <f t="shared" si="85"/>
        <v>8.6596299563692902</v>
      </c>
      <c r="G53">
        <f t="shared" si="85"/>
        <v>3.4255768528615205</v>
      </c>
      <c r="H53">
        <f t="shared" si="85"/>
        <v>5.1055079177409954</v>
      </c>
      <c r="I53">
        <f t="shared" si="85"/>
        <v>17.87927746435739</v>
      </c>
      <c r="J53">
        <f t="shared" si="85"/>
        <v>33.386573445522664</v>
      </c>
      <c r="K53">
        <f t="shared" si="85"/>
        <v>7.315518322273376</v>
      </c>
      <c r="L53">
        <f t="shared" si="85"/>
        <v>17.87927746435739</v>
      </c>
      <c r="N53" t="str">
        <f t="shared" ref="N53:W53" si="86">N40</f>
        <v>NGC</v>
      </c>
      <c r="O53">
        <f t="shared" ref="O53:W53" si="87">O40</f>
        <v>9.1953573546205654</v>
      </c>
      <c r="P53">
        <f t="shared" si="87"/>
        <v>6.3898889675513013</v>
      </c>
      <c r="Q53">
        <f t="shared" si="87"/>
        <v>12.280086576376315</v>
      </c>
      <c r="R53">
        <f t="shared" si="87"/>
        <v>6.7017483474405966</v>
      </c>
      <c r="S53">
        <f t="shared" si="87"/>
        <v>10.865813549010891</v>
      </c>
      <c r="T53">
        <f t="shared" si="87"/>
        <v>8.9658357224145355</v>
      </c>
      <c r="U53">
        <f t="shared" si="87"/>
        <v>4.3020778426524089</v>
      </c>
      <c r="V53">
        <f t="shared" si="87"/>
        <v>3.5574002680732901</v>
      </c>
      <c r="W53">
        <f t="shared" si="87"/>
        <v>4.8228672212722952</v>
      </c>
      <c r="Y53" t="s">
        <v>109</v>
      </c>
      <c r="Z53">
        <f t="shared" si="69"/>
        <v>12.240021808462664</v>
      </c>
      <c r="AA53">
        <f t="shared" si="70"/>
        <v>7.4534528721569115</v>
      </c>
    </row>
    <row r="54" spans="1:33" x14ac:dyDescent="0.25">
      <c r="C54" t="str">
        <f t="shared" ref="C54:L54" si="88">C41</f>
        <v>NCD</v>
      </c>
      <c r="D54">
        <f t="shared" si="88"/>
        <v>2.9603097400288489</v>
      </c>
      <c r="F54">
        <f t="shared" si="88"/>
        <v>12.866592402981798</v>
      </c>
      <c r="G54">
        <f t="shared" si="88"/>
        <v>5.7165277326236676</v>
      </c>
      <c r="I54">
        <f t="shared" si="88"/>
        <v>8.4351925606535119</v>
      </c>
      <c r="J54">
        <f t="shared" si="88"/>
        <v>15.389269958160666</v>
      </c>
      <c r="K54">
        <f t="shared" si="88"/>
        <v>1.5955881163143937</v>
      </c>
      <c r="L54">
        <f t="shared" si="88"/>
        <v>8.4351925606535119</v>
      </c>
      <c r="N54" t="str">
        <f t="shared" ref="N54:W54" si="89">N41</f>
        <v>NCD</v>
      </c>
      <c r="O54">
        <f t="shared" ref="O54:W54" si="90">O41</f>
        <v>0.37785531585871929</v>
      </c>
      <c r="P54">
        <f t="shared" si="90"/>
        <v>0.16217820054667573</v>
      </c>
      <c r="Q54">
        <f t="shared" si="90"/>
        <v>0.57176241605288547</v>
      </c>
      <c r="R54">
        <f t="shared" si="90"/>
        <v>0.48535865134975309</v>
      </c>
      <c r="S54">
        <f t="shared" si="90"/>
        <v>0.16932211406624462</v>
      </c>
      <c r="T54">
        <f t="shared" si="90"/>
        <v>0.60209015101889651</v>
      </c>
      <c r="U54">
        <f t="shared" si="90"/>
        <v>0.40194176808398074</v>
      </c>
      <c r="V54">
        <f t="shared" si="90"/>
        <v>0.9543944669841018</v>
      </c>
      <c r="W54">
        <f t="shared" si="90"/>
        <v>0.37167961342071337</v>
      </c>
      <c r="Y54" t="s">
        <v>9</v>
      </c>
      <c r="Z54">
        <f t="shared" si="69"/>
        <v>7.9140961530594867</v>
      </c>
      <c r="AA54">
        <f t="shared" si="70"/>
        <v>0.45517585526466342</v>
      </c>
    </row>
    <row r="55" spans="1:33" x14ac:dyDescent="0.25">
      <c r="C55" t="str">
        <f t="shared" ref="C55:L55" si="91">C42</f>
        <v>SNX</v>
      </c>
      <c r="D55">
        <f t="shared" si="91"/>
        <v>0.11078960295546743</v>
      </c>
      <c r="E55">
        <f t="shared" si="91"/>
        <v>0.12080473799570543</v>
      </c>
      <c r="G55">
        <f t="shared" si="91"/>
        <v>7.6866830152137897E-2</v>
      </c>
      <c r="H55">
        <f t="shared" si="91"/>
        <v>6.8904485247129804E-2</v>
      </c>
      <c r="I55">
        <f t="shared" si="91"/>
        <v>7.4579063797446624E-2</v>
      </c>
      <c r="J55">
        <f t="shared" si="91"/>
        <v>5.116608317290447E-2</v>
      </c>
      <c r="K55">
        <f t="shared" si="91"/>
        <v>4.6340356841621168E-2</v>
      </c>
      <c r="L55">
        <f t="shared" si="91"/>
        <v>4.7161020808708064E-2</v>
      </c>
      <c r="N55" t="str">
        <f t="shared" ref="N55:W55" si="92">N42</f>
        <v>SNX</v>
      </c>
      <c r="O55">
        <f t="shared" ref="O55:W55" si="93">O42</f>
        <v>3.6208427735324691E-2</v>
      </c>
      <c r="P55">
        <f t="shared" si="93"/>
        <v>5.5632916523213428E-2</v>
      </c>
      <c r="Q55">
        <f t="shared" si="93"/>
        <v>3.2402292285040726E-2</v>
      </c>
      <c r="R55">
        <f t="shared" si="93"/>
        <v>5.5497654060272933E-2</v>
      </c>
      <c r="S55">
        <f t="shared" si="93"/>
        <v>5.9286739804710831E-2</v>
      </c>
      <c r="T55">
        <f t="shared" si="93"/>
        <v>4.8213978044815857E-2</v>
      </c>
      <c r="U55">
        <f t="shared" si="93"/>
        <v>3.2979458151449439E-2</v>
      </c>
      <c r="V55">
        <f t="shared" si="93"/>
        <v>6.0497730051888819E-2</v>
      </c>
      <c r="W55">
        <f t="shared" si="93"/>
        <v>7.7047750970203097E-2</v>
      </c>
      <c r="Y55" t="s">
        <v>10</v>
      </c>
      <c r="Z55">
        <f t="shared" si="69"/>
        <v>7.4576522621390126E-2</v>
      </c>
      <c r="AA55">
        <f t="shared" si="70"/>
        <v>5.0862994180768867E-2</v>
      </c>
    </row>
    <row r="56" spans="1:33" x14ac:dyDescent="0.25">
      <c r="C56" t="str">
        <f t="shared" ref="C56:L56" si="94">C43</f>
        <v>VRD</v>
      </c>
      <c r="D56">
        <f t="shared" si="94"/>
        <v>0.66237788680701837</v>
      </c>
      <c r="E56">
        <f t="shared" si="94"/>
        <v>1.9880186822254278</v>
      </c>
      <c r="F56">
        <f t="shared" si="94"/>
        <v>1.7481534010442132</v>
      </c>
      <c r="G56">
        <f t="shared" si="94"/>
        <v>0.64721216003468718</v>
      </c>
      <c r="H56">
        <f t="shared" si="94"/>
        <v>0.95114424966147937</v>
      </c>
      <c r="I56">
        <f t="shared" si="94"/>
        <v>2.2067876485059537</v>
      </c>
      <c r="J56">
        <f t="shared" si="94"/>
        <v>3.9437419437515491</v>
      </c>
      <c r="K56">
        <f t="shared" si="94"/>
        <v>2.0886466537656854</v>
      </c>
      <c r="L56">
        <f t="shared" si="94"/>
        <v>2.2067876485059537</v>
      </c>
      <c r="N56" t="str">
        <f t="shared" ref="N56:W56" si="95">N43</f>
        <v>VRD</v>
      </c>
      <c r="O56">
        <v>60</v>
      </c>
      <c r="P56">
        <f t="shared" si="95"/>
        <v>9.9611905378566661</v>
      </c>
      <c r="Q56">
        <f t="shared" si="95"/>
        <v>8.4155296546505785</v>
      </c>
      <c r="R56">
        <v>60</v>
      </c>
      <c r="S56">
        <v>60</v>
      </c>
      <c r="T56">
        <v>60</v>
      </c>
      <c r="U56">
        <f t="shared" si="95"/>
        <v>30.028332723426864</v>
      </c>
      <c r="V56">
        <v>60</v>
      </c>
      <c r="W56">
        <f t="shared" si="95"/>
        <v>4.2343955676776783</v>
      </c>
      <c r="Y56" t="s">
        <v>11</v>
      </c>
      <c r="Z56">
        <f>AVERAGE(D56:L56)</f>
        <v>1.8269855860335522</v>
      </c>
      <c r="AA56">
        <f>AVERAGE(O56:W56)</f>
        <v>39.182160942623533</v>
      </c>
    </row>
    <row r="57" spans="1:33" x14ac:dyDescent="0.25">
      <c r="C57" t="str">
        <f t="shared" ref="C57:L57" si="96">C44</f>
        <v>VLX</v>
      </c>
      <c r="D57">
        <f t="shared" si="96"/>
        <v>7.0853478181452711</v>
      </c>
      <c r="E57">
        <f t="shared" si="96"/>
        <v>6.2401363279683189</v>
      </c>
      <c r="F57">
        <f t="shared" si="96"/>
        <v>3.0963847074753419</v>
      </c>
      <c r="H57">
        <f t="shared" si="96"/>
        <v>3.457339229505664</v>
      </c>
      <c r="J57">
        <f t="shared" si="96"/>
        <v>3.0410301695678101</v>
      </c>
      <c r="K57">
        <f t="shared" si="96"/>
        <v>4.1905262315122744</v>
      </c>
      <c r="L57">
        <f t="shared" si="96"/>
        <v>4.1561371827705198</v>
      </c>
      <c r="N57" t="str">
        <f t="shared" ref="N57:W57" si="97">N44</f>
        <v>VLX</v>
      </c>
      <c r="O57">
        <f t="shared" ref="O57:W57" si="98">O44</f>
        <v>2.6897444091094345</v>
      </c>
      <c r="P57" t="e">
        <f t="shared" si="98"/>
        <v>#VALUE!</v>
      </c>
      <c r="Q57">
        <f t="shared" si="98"/>
        <v>2.3080296207099602</v>
      </c>
      <c r="R57">
        <f t="shared" si="98"/>
        <v>2.6897444091094345</v>
      </c>
      <c r="S57" t="e">
        <f t="shared" si="98"/>
        <v>#VALUE!</v>
      </c>
      <c r="T57">
        <f t="shared" si="98"/>
        <v>2.3080296207099602</v>
      </c>
      <c r="U57">
        <f t="shared" si="98"/>
        <v>2.7640866549706482</v>
      </c>
      <c r="V57">
        <f t="shared" si="98"/>
        <v>2.8940158795343365</v>
      </c>
      <c r="W57">
        <f t="shared" si="98"/>
        <v>3.3702857032431397</v>
      </c>
      <c r="Y57" t="s">
        <v>12</v>
      </c>
      <c r="Z57">
        <f t="shared" si="69"/>
        <v>4.4667002381350285</v>
      </c>
      <c r="AA57" t="e">
        <f t="shared" si="70"/>
        <v>#VALUE!</v>
      </c>
    </row>
    <row r="59" spans="1:33" x14ac:dyDescent="0.25">
      <c r="A59" s="182" t="s">
        <v>94</v>
      </c>
      <c r="B59" s="182"/>
      <c r="C59" s="182"/>
      <c r="D59" s="182"/>
      <c r="E59" s="182"/>
      <c r="F59" s="182"/>
      <c r="G59" s="182"/>
      <c r="H59" s="182"/>
      <c r="I59" s="182"/>
      <c r="J59" s="182"/>
      <c r="K59" s="182"/>
      <c r="L59" s="182"/>
      <c r="M59" s="182"/>
      <c r="N59" s="182"/>
      <c r="O59" s="182"/>
      <c r="P59" s="182"/>
      <c r="Q59" s="182"/>
      <c r="R59" s="182"/>
      <c r="S59" s="182"/>
      <c r="T59" s="182"/>
      <c r="U59" s="182"/>
      <c r="V59" s="182"/>
      <c r="W59" s="182"/>
      <c r="X59" s="182"/>
      <c r="Y59" s="182"/>
      <c r="Z59" s="182"/>
      <c r="AA59" s="182"/>
      <c r="AB59" s="182"/>
      <c r="AC59" s="182"/>
      <c r="AD59" s="182"/>
      <c r="AE59" s="182"/>
      <c r="AF59" s="182"/>
    </row>
    <row r="60" spans="1:33" x14ac:dyDescent="0.25">
      <c r="A60" t="s">
        <v>183</v>
      </c>
      <c r="C60" t="s">
        <v>13</v>
      </c>
      <c r="R60" t="s">
        <v>14</v>
      </c>
    </row>
    <row r="61" spans="1:33" x14ac:dyDescent="0.25">
      <c r="C61" s="75" t="s">
        <v>11</v>
      </c>
      <c r="D61" s="75" t="s">
        <v>5</v>
      </c>
      <c r="E61" s="75" t="s">
        <v>2</v>
      </c>
      <c r="F61" s="75" t="s">
        <v>1</v>
      </c>
      <c r="G61" s="75" t="s">
        <v>4</v>
      </c>
      <c r="H61" s="75" t="s">
        <v>10</v>
      </c>
      <c r="I61" s="75" t="s">
        <v>6</v>
      </c>
      <c r="J61" s="75" t="s">
        <v>12</v>
      </c>
      <c r="K61" s="75" t="s">
        <v>109</v>
      </c>
      <c r="L61" s="75" t="s">
        <v>7</v>
      </c>
      <c r="M61" s="75" t="s">
        <v>3</v>
      </c>
      <c r="N61" s="75" t="s">
        <v>9</v>
      </c>
      <c r="O61" s="75"/>
      <c r="P61" s="75"/>
      <c r="Q61" s="75"/>
      <c r="R61" s="75" t="s">
        <v>11</v>
      </c>
      <c r="S61" s="75" t="s">
        <v>5</v>
      </c>
      <c r="T61" s="75" t="s">
        <v>2</v>
      </c>
      <c r="U61" s="75" t="s">
        <v>1</v>
      </c>
      <c r="V61" s="75" t="s">
        <v>4</v>
      </c>
      <c r="W61" s="75" t="s">
        <v>10</v>
      </c>
      <c r="X61" s="75" t="s">
        <v>6</v>
      </c>
      <c r="Y61" s="75" t="s">
        <v>12</v>
      </c>
      <c r="Z61" s="75" t="s">
        <v>109</v>
      </c>
      <c r="AA61" s="75" t="s">
        <v>7</v>
      </c>
      <c r="AB61" s="75" t="s">
        <v>3</v>
      </c>
      <c r="AC61" s="75" t="s">
        <v>9</v>
      </c>
      <c r="AE61" s="75" t="s">
        <v>187</v>
      </c>
      <c r="AF61" s="1" t="s">
        <v>188</v>
      </c>
      <c r="AG61" s="1"/>
    </row>
    <row r="62" spans="1:33" x14ac:dyDescent="0.25">
      <c r="B62" s="77" t="s">
        <v>91</v>
      </c>
      <c r="C62" s="1">
        <v>-95.1</v>
      </c>
      <c r="D62" s="1">
        <v>-99.71</v>
      </c>
      <c r="E62" s="1">
        <v>-99.64</v>
      </c>
      <c r="F62" s="1">
        <v>-96.31</v>
      </c>
      <c r="G62" s="1">
        <v>-100.1</v>
      </c>
      <c r="H62" s="1">
        <v>-99.89</v>
      </c>
      <c r="I62" s="1">
        <v>-100.1</v>
      </c>
      <c r="J62" s="1">
        <v>-97.8</v>
      </c>
      <c r="K62" s="1">
        <v>-84.73</v>
      </c>
      <c r="L62" s="1">
        <v>-106.1</v>
      </c>
      <c r="M62" s="1">
        <v>-64.11</v>
      </c>
      <c r="N62" s="1">
        <v>-104.4</v>
      </c>
      <c r="O62" s="75"/>
      <c r="P62" s="75"/>
      <c r="Q62" s="75"/>
      <c r="R62" s="1">
        <v>-39.26</v>
      </c>
      <c r="S62" s="1">
        <v>-99.66</v>
      </c>
      <c r="T62" s="1">
        <v>-99.31</v>
      </c>
      <c r="U62" s="1">
        <v>-102.9</v>
      </c>
      <c r="V62" s="1">
        <v>-100.3</v>
      </c>
      <c r="W62" s="1">
        <v>-99.42</v>
      </c>
      <c r="X62" s="1">
        <v>-99.85</v>
      </c>
      <c r="Y62" s="1">
        <v>-99.76</v>
      </c>
      <c r="Z62" s="1">
        <v>-103</v>
      </c>
      <c r="AA62" s="1">
        <v>-107</v>
      </c>
      <c r="AB62" s="1">
        <v>-10.06</v>
      </c>
      <c r="AC62" s="1">
        <v>-102.1</v>
      </c>
      <c r="AE62" s="1">
        <v>-91.12</v>
      </c>
      <c r="AF62" s="1">
        <v>-101</v>
      </c>
      <c r="AG62" s="1"/>
    </row>
    <row r="63" spans="1:33" x14ac:dyDescent="0.25">
      <c r="B63" s="77" t="s">
        <v>93</v>
      </c>
      <c r="C63" s="1">
        <v>2.4990000000000001</v>
      </c>
      <c r="D63" s="1">
        <v>17.28</v>
      </c>
      <c r="E63" s="1">
        <v>7.3170000000000002</v>
      </c>
      <c r="F63" s="1">
        <v>10.88</v>
      </c>
      <c r="G63" s="1">
        <v>8.5210000000000008</v>
      </c>
      <c r="H63" s="1">
        <v>6.5529999999999999</v>
      </c>
      <c r="I63" s="1">
        <v>1.212</v>
      </c>
      <c r="J63" s="1">
        <v>2.0350000000000001</v>
      </c>
      <c r="K63" s="1">
        <v>1.32</v>
      </c>
      <c r="L63" s="1">
        <v>-3.3610000000000002</v>
      </c>
      <c r="M63" s="1">
        <v>-5.1440000000000001</v>
      </c>
      <c r="N63" s="1">
        <v>2.6669999999999998</v>
      </c>
      <c r="O63" s="75"/>
      <c r="P63" s="75"/>
      <c r="Q63" s="75"/>
      <c r="R63" s="1">
        <v>-6.4829999999999997</v>
      </c>
      <c r="S63" s="1">
        <v>-0.69259999999999999</v>
      </c>
      <c r="T63" s="1">
        <v>-1.5629999999999999</v>
      </c>
      <c r="U63" s="1">
        <v>-1.038</v>
      </c>
      <c r="V63" s="1">
        <v>2.09</v>
      </c>
      <c r="W63" s="1">
        <v>2.0590000000000002</v>
      </c>
      <c r="X63" s="1">
        <v>1.954</v>
      </c>
      <c r="Y63" s="1">
        <v>6.3179999999999996</v>
      </c>
      <c r="Z63" s="1">
        <v>6.9390000000000001</v>
      </c>
      <c r="AA63" s="1">
        <v>8.3230000000000004</v>
      </c>
      <c r="AB63" s="1">
        <v>5.6070000000000002</v>
      </c>
      <c r="AC63" s="1">
        <v>0.90939999999999999</v>
      </c>
      <c r="AE63" s="1">
        <v>4.2489999999999997</v>
      </c>
      <c r="AF63" s="1">
        <v>7.7140000000000004</v>
      </c>
      <c r="AG63" s="1"/>
    </row>
    <row r="64" spans="1:33" x14ac:dyDescent="0.25">
      <c r="B64" s="77" t="s">
        <v>94</v>
      </c>
      <c r="C64" s="1">
        <v>1.6220000000000001</v>
      </c>
      <c r="D64" s="1">
        <v>0.1089</v>
      </c>
      <c r="E64" s="1">
        <v>0.12720000000000001</v>
      </c>
      <c r="F64" s="1">
        <v>0.1696</v>
      </c>
      <c r="G64" s="1">
        <v>0.1002</v>
      </c>
      <c r="H64" s="1">
        <v>7.2559999999999999E-2</v>
      </c>
      <c r="I64" s="1">
        <v>9.0740000000000001E-2</v>
      </c>
      <c r="J64" s="1">
        <v>4.2910000000000004</v>
      </c>
      <c r="K64" s="1">
        <v>6.5469999999999997</v>
      </c>
      <c r="L64" s="1">
        <v>1.825</v>
      </c>
      <c r="M64" s="1">
        <v>0.39300000000000002</v>
      </c>
      <c r="N64" s="1">
        <v>10.25</v>
      </c>
      <c r="O64" s="75"/>
      <c r="P64" s="75"/>
      <c r="Q64" s="75"/>
      <c r="R64" s="1">
        <v>0.87239999999999995</v>
      </c>
      <c r="S64" s="1">
        <v>4.7309999999999998E-2</v>
      </c>
      <c r="T64" s="1">
        <v>0.15579999999999999</v>
      </c>
      <c r="U64" s="1">
        <v>0.11509999999999999</v>
      </c>
      <c r="V64" s="1">
        <v>0.37059999999999998</v>
      </c>
      <c r="W64" s="1">
        <v>4.8009999999999997E-2</v>
      </c>
      <c r="X64" s="1">
        <v>8.3540000000000003E-2</v>
      </c>
      <c r="Y64" s="1">
        <v>2.9670000000000001</v>
      </c>
      <c r="Z64" s="1">
        <v>7.0179999999999998</v>
      </c>
      <c r="AA64" s="1">
        <v>0.96760000000000002</v>
      </c>
      <c r="AB64" s="1">
        <v>0.88529999999999998</v>
      </c>
      <c r="AC64" s="1">
        <v>0.37319999999999998</v>
      </c>
      <c r="AE64" s="1">
        <v>55.81</v>
      </c>
      <c r="AF64" s="1">
        <v>0.25569999999999998</v>
      </c>
      <c r="AG64" s="1"/>
    </row>
    <row r="65" spans="1:33" x14ac:dyDescent="0.25">
      <c r="B65" s="77" t="s">
        <v>95</v>
      </c>
      <c r="C65" s="1">
        <v>-1.8939999999999999</v>
      </c>
      <c r="D65" s="1">
        <v>-1.716</v>
      </c>
      <c r="E65" s="1">
        <v>-1.548</v>
      </c>
      <c r="F65" s="1">
        <v>-0.79710000000000003</v>
      </c>
      <c r="G65" s="1">
        <v>-3.53</v>
      </c>
      <c r="H65" s="1">
        <v>-2.8149999999999999</v>
      </c>
      <c r="I65" s="1">
        <v>-2.722</v>
      </c>
      <c r="J65" s="1">
        <v>-2.69</v>
      </c>
      <c r="K65" s="1">
        <v>-1.0289999999999999</v>
      </c>
      <c r="L65" s="1">
        <v>-1.1870000000000001</v>
      </c>
      <c r="M65" s="1">
        <v>-1.3049999999999999</v>
      </c>
      <c r="N65" s="1">
        <v>-0.94479999999999997</v>
      </c>
      <c r="O65" s="75"/>
      <c r="P65" s="75"/>
      <c r="Q65" s="75"/>
      <c r="R65" s="1">
        <v>-2.133</v>
      </c>
      <c r="S65" s="1">
        <v>-2.718</v>
      </c>
      <c r="T65" s="1">
        <v>-1.274</v>
      </c>
      <c r="U65" s="1">
        <v>-0.76739999999999997</v>
      </c>
      <c r="V65" s="1">
        <v>-2.4079999999999999</v>
      </c>
      <c r="W65" s="1">
        <v>-2.4020000000000001</v>
      </c>
      <c r="X65" s="1">
        <v>-10.9</v>
      </c>
      <c r="Y65" s="1">
        <v>-4.4809999999999999</v>
      </c>
      <c r="Z65" s="1">
        <v>-1.5549999999999999</v>
      </c>
      <c r="AA65" s="1">
        <v>-0.85740000000000005</v>
      </c>
      <c r="AB65" s="1">
        <v>-1.6579999999999999</v>
      </c>
      <c r="AC65" s="1">
        <v>-1.0649999999999999</v>
      </c>
      <c r="AE65" s="1">
        <v>-1.2390000000000001</v>
      </c>
      <c r="AF65" s="1">
        <v>-1.0409999999999999</v>
      </c>
      <c r="AG65" s="1"/>
    </row>
    <row r="66" spans="1:33" x14ac:dyDescent="0.25">
      <c r="AF66" s="1"/>
      <c r="AG66" s="1"/>
    </row>
    <row r="67" spans="1:33" x14ac:dyDescent="0.25">
      <c r="B67" s="75" t="s">
        <v>184</v>
      </c>
      <c r="C67" s="78">
        <f>C63*-1</f>
        <v>-2.4990000000000001</v>
      </c>
      <c r="D67" s="78">
        <f t="shared" ref="D67:N67" si="99">D63*-1</f>
        <v>-17.28</v>
      </c>
      <c r="E67" s="78">
        <f t="shared" si="99"/>
        <v>-7.3170000000000002</v>
      </c>
      <c r="F67" s="78">
        <f t="shared" si="99"/>
        <v>-10.88</v>
      </c>
      <c r="G67" s="78">
        <f t="shared" si="99"/>
        <v>-8.5210000000000008</v>
      </c>
      <c r="H67" s="78">
        <f t="shared" si="99"/>
        <v>-6.5529999999999999</v>
      </c>
      <c r="I67" s="78">
        <f t="shared" si="99"/>
        <v>-1.212</v>
      </c>
      <c r="J67" s="78">
        <f t="shared" si="99"/>
        <v>-2.0350000000000001</v>
      </c>
      <c r="K67" s="78">
        <f t="shared" si="99"/>
        <v>-1.32</v>
      </c>
      <c r="L67" s="78">
        <f t="shared" si="99"/>
        <v>3.3610000000000002</v>
      </c>
      <c r="M67" s="78">
        <f t="shared" si="99"/>
        <v>5.1440000000000001</v>
      </c>
      <c r="N67" s="78">
        <f t="shared" si="99"/>
        <v>-2.6669999999999998</v>
      </c>
      <c r="O67" s="78"/>
      <c r="P67" s="78"/>
      <c r="Q67" s="78"/>
      <c r="R67" s="78">
        <f>R63*-1</f>
        <v>6.4829999999999997</v>
      </c>
      <c r="S67" s="78">
        <f t="shared" ref="S67:AC67" si="100">S63*-1</f>
        <v>0.69259999999999999</v>
      </c>
      <c r="T67" s="78">
        <f t="shared" si="100"/>
        <v>1.5629999999999999</v>
      </c>
      <c r="U67" s="78">
        <f t="shared" si="100"/>
        <v>1.038</v>
      </c>
      <c r="V67" s="78">
        <f t="shared" si="100"/>
        <v>-2.09</v>
      </c>
      <c r="W67" s="78">
        <f t="shared" si="100"/>
        <v>-2.0590000000000002</v>
      </c>
      <c r="X67" s="78">
        <f t="shared" si="100"/>
        <v>-1.954</v>
      </c>
      <c r="Y67" s="78">
        <f t="shared" si="100"/>
        <v>-6.3179999999999996</v>
      </c>
      <c r="Z67" s="78">
        <f t="shared" si="100"/>
        <v>-6.9390000000000001</v>
      </c>
      <c r="AA67" s="78">
        <f t="shared" si="100"/>
        <v>-8.3230000000000004</v>
      </c>
      <c r="AB67" s="78">
        <f t="shared" si="100"/>
        <v>-5.6070000000000002</v>
      </c>
      <c r="AC67" s="78">
        <f t="shared" si="100"/>
        <v>-0.90939999999999999</v>
      </c>
      <c r="AE67" s="78">
        <f t="shared" ref="AE67:AF67" si="101">AE63*-1</f>
        <v>-4.2489999999999997</v>
      </c>
      <c r="AF67" s="78">
        <f t="shared" si="101"/>
        <v>-7.7140000000000004</v>
      </c>
    </row>
    <row r="68" spans="1:33" x14ac:dyDescent="0.25">
      <c r="B68" s="75" t="s">
        <v>185</v>
      </c>
      <c r="C68" s="78">
        <f>C62*-1</f>
        <v>95.1</v>
      </c>
      <c r="D68" s="78">
        <f t="shared" ref="D68:N68" si="102">D62*-1</f>
        <v>99.71</v>
      </c>
      <c r="E68" s="78">
        <f t="shared" si="102"/>
        <v>99.64</v>
      </c>
      <c r="F68" s="78">
        <f t="shared" si="102"/>
        <v>96.31</v>
      </c>
      <c r="G68" s="78">
        <f t="shared" si="102"/>
        <v>100.1</v>
      </c>
      <c r="H68" s="78">
        <f t="shared" si="102"/>
        <v>99.89</v>
      </c>
      <c r="I68" s="78">
        <f t="shared" si="102"/>
        <v>100.1</v>
      </c>
      <c r="J68" s="78">
        <f t="shared" si="102"/>
        <v>97.8</v>
      </c>
      <c r="K68" s="78">
        <f t="shared" si="102"/>
        <v>84.73</v>
      </c>
      <c r="L68" s="78">
        <f t="shared" si="102"/>
        <v>106.1</v>
      </c>
      <c r="M68" s="78">
        <f t="shared" si="102"/>
        <v>64.11</v>
      </c>
      <c r="N68" s="78">
        <f t="shared" si="102"/>
        <v>104.4</v>
      </c>
      <c r="O68" s="78"/>
      <c r="P68" s="78"/>
      <c r="Q68" s="78"/>
      <c r="R68" s="78">
        <f>R62*-1</f>
        <v>39.26</v>
      </c>
      <c r="S68" s="78">
        <f t="shared" ref="S68:AC68" si="103">S62*-1</f>
        <v>99.66</v>
      </c>
      <c r="T68" s="78">
        <f t="shared" si="103"/>
        <v>99.31</v>
      </c>
      <c r="U68" s="78">
        <f t="shared" si="103"/>
        <v>102.9</v>
      </c>
      <c r="V68" s="78">
        <f t="shared" si="103"/>
        <v>100.3</v>
      </c>
      <c r="W68" s="78">
        <f t="shared" si="103"/>
        <v>99.42</v>
      </c>
      <c r="X68" s="78">
        <f t="shared" si="103"/>
        <v>99.85</v>
      </c>
      <c r="Y68" s="78">
        <f t="shared" si="103"/>
        <v>99.76</v>
      </c>
      <c r="Z68" s="78">
        <f t="shared" si="103"/>
        <v>103</v>
      </c>
      <c r="AA68" s="78">
        <f t="shared" si="103"/>
        <v>107</v>
      </c>
      <c r="AB68" s="78">
        <f t="shared" si="103"/>
        <v>10.06</v>
      </c>
      <c r="AC68" s="78">
        <f t="shared" si="103"/>
        <v>102.1</v>
      </c>
      <c r="AE68" s="78">
        <f t="shared" ref="AE68:AF68" si="104">AE62*-1</f>
        <v>91.12</v>
      </c>
      <c r="AF68" s="78">
        <f t="shared" si="104"/>
        <v>101</v>
      </c>
    </row>
    <row r="69" spans="1:33" x14ac:dyDescent="0.25">
      <c r="B69" s="75" t="s">
        <v>168</v>
      </c>
      <c r="C69" s="78">
        <f>ABS(C65)</f>
        <v>1.8939999999999999</v>
      </c>
      <c r="D69" s="78">
        <f t="shared" ref="D69:N69" si="105">ABS(D65)</f>
        <v>1.716</v>
      </c>
      <c r="E69" s="78">
        <f t="shared" si="105"/>
        <v>1.548</v>
      </c>
      <c r="F69" s="78">
        <f t="shared" si="105"/>
        <v>0.79710000000000003</v>
      </c>
      <c r="G69" s="78">
        <f t="shared" si="105"/>
        <v>3.53</v>
      </c>
      <c r="H69" s="78">
        <f t="shared" si="105"/>
        <v>2.8149999999999999</v>
      </c>
      <c r="I69" s="78">
        <f t="shared" si="105"/>
        <v>2.722</v>
      </c>
      <c r="J69" s="78">
        <f t="shared" si="105"/>
        <v>2.69</v>
      </c>
      <c r="K69" s="78">
        <f t="shared" si="105"/>
        <v>1.0289999999999999</v>
      </c>
      <c r="L69" s="78">
        <f t="shared" si="105"/>
        <v>1.1870000000000001</v>
      </c>
      <c r="M69" s="78">
        <f t="shared" si="105"/>
        <v>1.3049999999999999</v>
      </c>
      <c r="N69" s="78">
        <f t="shared" si="105"/>
        <v>0.94479999999999997</v>
      </c>
      <c r="O69" s="78"/>
      <c r="P69" s="78"/>
      <c r="Q69" s="78"/>
      <c r="R69" s="78">
        <f>ABS(R65)</f>
        <v>2.133</v>
      </c>
      <c r="S69" s="78">
        <f t="shared" ref="S69:AC69" si="106">ABS(S65)</f>
        <v>2.718</v>
      </c>
      <c r="T69" s="78">
        <f t="shared" si="106"/>
        <v>1.274</v>
      </c>
      <c r="U69" s="78">
        <f t="shared" si="106"/>
        <v>0.76739999999999997</v>
      </c>
      <c r="V69" s="78">
        <f t="shared" si="106"/>
        <v>2.4079999999999999</v>
      </c>
      <c r="W69" s="78">
        <f t="shared" si="106"/>
        <v>2.4020000000000001</v>
      </c>
      <c r="X69" s="78">
        <f t="shared" si="106"/>
        <v>10.9</v>
      </c>
      <c r="Y69" s="78">
        <f t="shared" si="106"/>
        <v>4.4809999999999999</v>
      </c>
      <c r="Z69" s="78">
        <f t="shared" si="106"/>
        <v>1.5549999999999999</v>
      </c>
      <c r="AA69" s="78">
        <f t="shared" si="106"/>
        <v>0.85740000000000005</v>
      </c>
      <c r="AB69" s="78">
        <f t="shared" si="106"/>
        <v>1.6579999999999999</v>
      </c>
      <c r="AC69" s="78">
        <f t="shared" si="106"/>
        <v>1.0649999999999999</v>
      </c>
      <c r="AE69" s="78">
        <f t="shared" ref="AE69:AF69" si="107">ABS(AE65)</f>
        <v>1.2390000000000001</v>
      </c>
      <c r="AF69" s="78">
        <f t="shared" si="107"/>
        <v>1.0409999999999999</v>
      </c>
    </row>
    <row r="71" spans="1:33" x14ac:dyDescent="0.25">
      <c r="B71" t="s">
        <v>177</v>
      </c>
      <c r="C71" s="79">
        <f>C64/(((C68-50)/(50-C67))^(1/C69))</f>
        <v>1.7574552098430751</v>
      </c>
      <c r="D71" s="79">
        <f t="shared" ref="D71:N71" si="108">D64/(((D68-50)/(50-D67))^(1/D69))</f>
        <v>0.12990501274576763</v>
      </c>
      <c r="E71" s="79">
        <f t="shared" si="108"/>
        <v>0.13958237151569511</v>
      </c>
      <c r="F71" s="185">
        <f t="shared" si="108"/>
        <v>0.23903744974660035</v>
      </c>
      <c r="G71" s="79">
        <f t="shared" si="108"/>
        <v>0.10470855656185005</v>
      </c>
      <c r="H71" s="79">
        <f t="shared" si="108"/>
        <v>7.586427114474284E-2</v>
      </c>
      <c r="I71" s="79">
        <f t="shared" si="108"/>
        <v>9.1474775139767206E-2</v>
      </c>
      <c r="J71" s="79">
        <f t="shared" si="108"/>
        <v>4.4285746037289062</v>
      </c>
      <c r="K71" s="79">
        <f t="shared" si="108"/>
        <v>9.5685235529434642</v>
      </c>
      <c r="L71" s="79">
        <f t="shared" si="108"/>
        <v>1.5620182164709562</v>
      </c>
      <c r="M71" s="79">
        <f t="shared" si="108"/>
        <v>0.95343657190553577</v>
      </c>
      <c r="N71" s="79">
        <f t="shared" si="108"/>
        <v>9.9047170072562007</v>
      </c>
      <c r="R71" s="79" t="e">
        <f>R64/(((R68-50)/(50-R67))^(1/R69))</f>
        <v>#NUM!</v>
      </c>
      <c r="S71" s="79">
        <f t="shared" ref="S71:AC71" si="109">S64/(((S68-50)/(50-S67))^(1/S69))</f>
        <v>4.7186132800416489E-2</v>
      </c>
      <c r="T71" s="79">
        <f t="shared" si="109"/>
        <v>0.15363075160999534</v>
      </c>
      <c r="U71" s="188">
        <f t="shared" si="109"/>
        <v>0.10406283392564289</v>
      </c>
      <c r="V71" s="79">
        <f t="shared" si="109"/>
        <v>0.37602095495184651</v>
      </c>
      <c r="W71" s="79">
        <f t="shared" si="109"/>
        <v>4.9061141785593031E-2</v>
      </c>
      <c r="X71" s="79">
        <f t="shared" si="109"/>
        <v>8.3857442110084127E-2</v>
      </c>
      <c r="Y71" s="79">
        <f t="shared" si="109"/>
        <v>3.0501162876451322</v>
      </c>
      <c r="Z71" s="79">
        <f t="shared" si="109"/>
        <v>7.3491177680184947</v>
      </c>
      <c r="AA71" s="79">
        <f t="shared" si="109"/>
        <v>0.99384396650529516</v>
      </c>
      <c r="AB71" s="79" t="e">
        <f t="shared" si="109"/>
        <v>#NUM!</v>
      </c>
      <c r="AC71" s="79">
        <f t="shared" si="109"/>
        <v>0.36518644143886514</v>
      </c>
      <c r="AE71" s="79">
        <f t="shared" ref="AE71:AF71" si="110">AE64/(((AE68-50)/(50-AE67))^(1/AE69))</f>
        <v>69.797140856128593</v>
      </c>
      <c r="AF71" s="79">
        <f t="shared" si="110"/>
        <v>0.28795611677045041</v>
      </c>
    </row>
    <row r="72" spans="1:33" x14ac:dyDescent="0.25">
      <c r="C72" s="75" t="s">
        <v>11</v>
      </c>
      <c r="D72" s="75" t="s">
        <v>5</v>
      </c>
      <c r="E72" s="75" t="s">
        <v>2</v>
      </c>
      <c r="F72" s="75" t="s">
        <v>1</v>
      </c>
      <c r="G72" s="75" t="s">
        <v>4</v>
      </c>
      <c r="H72" s="75" t="s">
        <v>10</v>
      </c>
      <c r="I72" s="75" t="s">
        <v>6</v>
      </c>
      <c r="J72" s="75" t="s">
        <v>12</v>
      </c>
      <c r="K72" s="75" t="s">
        <v>109</v>
      </c>
      <c r="L72" s="75" t="s">
        <v>7</v>
      </c>
      <c r="M72" s="75" t="s">
        <v>3</v>
      </c>
      <c r="N72" s="75" t="s">
        <v>9</v>
      </c>
      <c r="O72" s="75"/>
      <c r="P72" s="75"/>
      <c r="Q72" s="75"/>
      <c r="R72" s="75" t="s">
        <v>11</v>
      </c>
      <c r="S72" s="75" t="s">
        <v>5</v>
      </c>
      <c r="T72" s="75" t="s">
        <v>2</v>
      </c>
      <c r="U72" s="75" t="s">
        <v>1</v>
      </c>
      <c r="V72" s="75" t="s">
        <v>4</v>
      </c>
      <c r="W72" s="75" t="s">
        <v>10</v>
      </c>
      <c r="X72" s="75" t="s">
        <v>6</v>
      </c>
      <c r="Y72" s="75" t="s">
        <v>12</v>
      </c>
      <c r="Z72" s="75" t="s">
        <v>109</v>
      </c>
      <c r="AA72" s="75" t="s">
        <v>7</v>
      </c>
      <c r="AB72" s="75" t="s">
        <v>3</v>
      </c>
      <c r="AC72" s="75" t="s">
        <v>9</v>
      </c>
      <c r="AE72" s="75" t="s">
        <v>187</v>
      </c>
      <c r="AF72" s="1" t="s">
        <v>188</v>
      </c>
    </row>
    <row r="74" spans="1:33" x14ac:dyDescent="0.25">
      <c r="A74" t="s">
        <v>0</v>
      </c>
    </row>
    <row r="75" spans="1:33" x14ac:dyDescent="0.25">
      <c r="B75" s="75"/>
      <c r="C75" s="80"/>
      <c r="D75" s="81"/>
      <c r="E75" s="81"/>
      <c r="F75" s="81"/>
      <c r="G75" s="81" t="s">
        <v>13</v>
      </c>
      <c r="H75" s="81"/>
      <c r="I75" s="81"/>
      <c r="J75" s="81"/>
      <c r="K75" s="81"/>
      <c r="L75" s="80"/>
      <c r="M75" s="81"/>
      <c r="N75" s="81"/>
      <c r="O75" s="81" t="s">
        <v>14</v>
      </c>
      <c r="P75" s="81"/>
      <c r="Q75" s="81"/>
      <c r="R75" s="81"/>
      <c r="S75" s="81"/>
      <c r="T75" s="82"/>
    </row>
    <row r="76" spans="1:33" x14ac:dyDescent="0.25">
      <c r="B76" s="10" t="s">
        <v>91</v>
      </c>
      <c r="C76" s="1">
        <v>-70</v>
      </c>
      <c r="D76" s="1">
        <v>-75.88</v>
      </c>
      <c r="E76" s="1">
        <v>-85.62</v>
      </c>
      <c r="F76" s="1">
        <v>-123.8</v>
      </c>
      <c r="G76" s="1">
        <v>-92.33</v>
      </c>
      <c r="H76" s="1">
        <v>-100.6</v>
      </c>
      <c r="I76" s="1">
        <v>-109.6</v>
      </c>
      <c r="J76" s="1">
        <v>-91.06</v>
      </c>
      <c r="K76" s="1">
        <v>-105.9</v>
      </c>
      <c r="L76" s="1">
        <v>-101</v>
      </c>
      <c r="M76" s="1">
        <v>-100.9</v>
      </c>
      <c r="N76" s="1">
        <v>-100.6</v>
      </c>
      <c r="O76" s="1">
        <v>-101.6</v>
      </c>
      <c r="P76" s="1">
        <v>-100.9</v>
      </c>
      <c r="Q76" s="1">
        <v>-99.82</v>
      </c>
      <c r="R76" s="1">
        <v>-101.8</v>
      </c>
      <c r="S76" s="1">
        <v>-100.6</v>
      </c>
      <c r="T76" s="1">
        <v>-100.7</v>
      </c>
    </row>
    <row r="77" spans="1:33" x14ac:dyDescent="0.25">
      <c r="B77" s="10" t="s">
        <v>93</v>
      </c>
      <c r="C77" s="1">
        <v>14.42</v>
      </c>
      <c r="D77" s="1">
        <v>8.2430000000000003</v>
      </c>
      <c r="E77" s="1">
        <v>0.23880000000000001</v>
      </c>
      <c r="F77" s="1">
        <v>7.907</v>
      </c>
      <c r="G77" s="1">
        <v>-3.395</v>
      </c>
      <c r="H77" s="1">
        <v>-1.4139999999999999</v>
      </c>
      <c r="I77" s="1">
        <v>-4.9779999999999998</v>
      </c>
      <c r="J77" s="1">
        <v>13.29</v>
      </c>
      <c r="K77" s="1">
        <v>6.1740000000000004</v>
      </c>
      <c r="L77" s="1">
        <v>4.5149999999999997</v>
      </c>
      <c r="M77" s="1">
        <v>15.16</v>
      </c>
      <c r="N77" s="1">
        <v>29.61</v>
      </c>
      <c r="O77" s="1">
        <v>7.5529999999999999</v>
      </c>
      <c r="P77" s="1">
        <v>10.050000000000001</v>
      </c>
      <c r="Q77" s="1">
        <v>-18.78</v>
      </c>
      <c r="R77" s="1">
        <v>2.4489999999999998</v>
      </c>
      <c r="S77" s="1">
        <v>7.593</v>
      </c>
      <c r="T77" s="1">
        <v>19.739999999999998</v>
      </c>
    </row>
    <row r="78" spans="1:33" x14ac:dyDescent="0.25">
      <c r="B78" s="10" t="s">
        <v>94</v>
      </c>
      <c r="C78" s="1">
        <v>38.299999999999997</v>
      </c>
      <c r="D78" s="1">
        <v>55.67</v>
      </c>
      <c r="E78" s="1">
        <v>57.76</v>
      </c>
      <c r="F78" s="1">
        <v>100.4</v>
      </c>
      <c r="G78" s="1">
        <v>39.6</v>
      </c>
      <c r="H78" s="1">
        <v>50.34</v>
      </c>
      <c r="I78" s="1">
        <v>93.28</v>
      </c>
      <c r="J78" s="1">
        <v>58.41</v>
      </c>
      <c r="K78" s="1">
        <v>73.180000000000007</v>
      </c>
      <c r="L78" s="1">
        <v>0.29549999999999998</v>
      </c>
      <c r="M78" s="1">
        <v>0.18840000000000001</v>
      </c>
      <c r="N78" s="1">
        <v>9.214E-2</v>
      </c>
      <c r="O78" s="1">
        <v>0.44059999999999999</v>
      </c>
      <c r="P78" s="1">
        <v>0.12509999999999999</v>
      </c>
      <c r="Q78" s="1">
        <v>0.21310000000000001</v>
      </c>
      <c r="R78" s="1">
        <v>0.57979999999999998</v>
      </c>
      <c r="S78" s="1">
        <v>0.36180000000000001</v>
      </c>
      <c r="T78" s="1">
        <v>0.30759999999999998</v>
      </c>
    </row>
    <row r="79" spans="1:33" x14ac:dyDescent="0.25">
      <c r="B79" s="10" t="s">
        <v>95</v>
      </c>
      <c r="C79" s="1">
        <v>-1.4</v>
      </c>
      <c r="D79" s="1">
        <v>-2.1669999999999998</v>
      </c>
      <c r="E79" s="1">
        <v>-1.323</v>
      </c>
      <c r="F79" s="1">
        <v>-0.87909999999999999</v>
      </c>
      <c r="G79" s="1">
        <v>-1.3260000000000001</v>
      </c>
      <c r="H79" s="1">
        <v>-1.071</v>
      </c>
      <c r="I79" s="1">
        <v>-0.998</v>
      </c>
      <c r="J79" s="1">
        <v>-1.3109999999999999</v>
      </c>
      <c r="K79" s="1">
        <v>-0.97250000000000003</v>
      </c>
      <c r="L79" s="1">
        <v>-1.1870000000000001</v>
      </c>
      <c r="M79" s="1">
        <v>-1.0780000000000001</v>
      </c>
      <c r="N79" s="1">
        <v>-0.92259999999999998</v>
      </c>
      <c r="O79" s="1">
        <v>-1.0429999999999999</v>
      </c>
      <c r="P79" s="1">
        <v>-0.92820000000000003</v>
      </c>
      <c r="Q79" s="1">
        <v>-1.3979999999999999</v>
      </c>
      <c r="R79" s="1">
        <v>-1.0980000000000001</v>
      </c>
      <c r="S79" s="1">
        <v>-1.2709999999999999</v>
      </c>
      <c r="T79" s="1">
        <v>-1.1060000000000001</v>
      </c>
    </row>
    <row r="81" spans="1:33" x14ac:dyDescent="0.25">
      <c r="C81" s="78">
        <f>C77*-1</f>
        <v>-14.42</v>
      </c>
      <c r="D81" s="78">
        <f t="shared" ref="D81:T81" si="111">D77*-1</f>
        <v>-8.2430000000000003</v>
      </c>
      <c r="E81" s="78">
        <f t="shared" si="111"/>
        <v>-0.23880000000000001</v>
      </c>
      <c r="F81" s="78">
        <f t="shared" si="111"/>
        <v>-7.907</v>
      </c>
      <c r="G81" s="78">
        <f t="shared" si="111"/>
        <v>3.395</v>
      </c>
      <c r="H81" s="78">
        <f t="shared" si="111"/>
        <v>1.4139999999999999</v>
      </c>
      <c r="I81" s="78">
        <f t="shared" si="111"/>
        <v>4.9779999999999998</v>
      </c>
      <c r="J81" s="78">
        <f t="shared" si="111"/>
        <v>-13.29</v>
      </c>
      <c r="K81" s="78">
        <f t="shared" si="111"/>
        <v>-6.1740000000000004</v>
      </c>
      <c r="L81" s="78">
        <f t="shared" si="111"/>
        <v>-4.5149999999999997</v>
      </c>
      <c r="M81" s="78">
        <f t="shared" si="111"/>
        <v>-15.16</v>
      </c>
      <c r="N81" s="78">
        <f t="shared" si="111"/>
        <v>-29.61</v>
      </c>
      <c r="O81" s="78">
        <f t="shared" si="111"/>
        <v>-7.5529999999999999</v>
      </c>
      <c r="P81" s="78">
        <f t="shared" si="111"/>
        <v>-10.050000000000001</v>
      </c>
      <c r="Q81" s="78">
        <f t="shared" si="111"/>
        <v>18.78</v>
      </c>
      <c r="R81" s="78">
        <f t="shared" si="111"/>
        <v>-2.4489999999999998</v>
      </c>
      <c r="S81" s="78">
        <f t="shared" si="111"/>
        <v>-7.593</v>
      </c>
      <c r="T81" s="78">
        <f t="shared" si="111"/>
        <v>-19.739999999999998</v>
      </c>
    </row>
    <row r="82" spans="1:33" x14ac:dyDescent="0.25">
      <c r="C82" s="78">
        <f>C76*-1</f>
        <v>70</v>
      </c>
      <c r="D82" s="78">
        <f t="shared" ref="D82:T82" si="112">D76*-1</f>
        <v>75.88</v>
      </c>
      <c r="E82" s="78">
        <f t="shared" si="112"/>
        <v>85.62</v>
      </c>
      <c r="F82" s="78">
        <f t="shared" si="112"/>
        <v>123.8</v>
      </c>
      <c r="G82" s="78">
        <f t="shared" si="112"/>
        <v>92.33</v>
      </c>
      <c r="H82" s="78">
        <f t="shared" si="112"/>
        <v>100.6</v>
      </c>
      <c r="I82" s="78">
        <f t="shared" si="112"/>
        <v>109.6</v>
      </c>
      <c r="J82" s="78">
        <f t="shared" si="112"/>
        <v>91.06</v>
      </c>
      <c r="K82" s="78">
        <f t="shared" si="112"/>
        <v>105.9</v>
      </c>
      <c r="L82" s="78">
        <f t="shared" si="112"/>
        <v>101</v>
      </c>
      <c r="M82" s="78">
        <f t="shared" si="112"/>
        <v>100.9</v>
      </c>
      <c r="N82" s="78">
        <f t="shared" si="112"/>
        <v>100.6</v>
      </c>
      <c r="O82" s="78">
        <f t="shared" si="112"/>
        <v>101.6</v>
      </c>
      <c r="P82" s="78">
        <f t="shared" si="112"/>
        <v>100.9</v>
      </c>
      <c r="Q82" s="78">
        <f t="shared" si="112"/>
        <v>99.82</v>
      </c>
      <c r="R82" s="78">
        <f t="shared" si="112"/>
        <v>101.8</v>
      </c>
      <c r="S82" s="78">
        <f t="shared" si="112"/>
        <v>100.6</v>
      </c>
      <c r="T82" s="78">
        <f t="shared" si="112"/>
        <v>100.7</v>
      </c>
    </row>
    <row r="83" spans="1:33" x14ac:dyDescent="0.25">
      <c r="C83" s="78">
        <f>ABS(C79)</f>
        <v>1.4</v>
      </c>
      <c r="D83" s="78">
        <f t="shared" ref="D83:T83" si="113">ABS(D79)</f>
        <v>2.1669999999999998</v>
      </c>
      <c r="E83" s="78">
        <f t="shared" si="113"/>
        <v>1.323</v>
      </c>
      <c r="F83" s="78">
        <f t="shared" si="113"/>
        <v>0.87909999999999999</v>
      </c>
      <c r="G83" s="78">
        <f t="shared" si="113"/>
        <v>1.3260000000000001</v>
      </c>
      <c r="H83" s="78">
        <f t="shared" si="113"/>
        <v>1.071</v>
      </c>
      <c r="I83" s="78">
        <f t="shared" si="113"/>
        <v>0.998</v>
      </c>
      <c r="J83" s="78">
        <f t="shared" si="113"/>
        <v>1.3109999999999999</v>
      </c>
      <c r="K83" s="78">
        <f t="shared" si="113"/>
        <v>0.97250000000000003</v>
      </c>
      <c r="L83" s="78">
        <f t="shared" si="113"/>
        <v>1.1870000000000001</v>
      </c>
      <c r="M83" s="78">
        <f t="shared" si="113"/>
        <v>1.0780000000000001</v>
      </c>
      <c r="N83" s="78">
        <f t="shared" si="113"/>
        <v>0.92259999999999998</v>
      </c>
      <c r="O83" s="78">
        <f t="shared" si="113"/>
        <v>1.0429999999999999</v>
      </c>
      <c r="P83" s="78">
        <f t="shared" si="113"/>
        <v>0.92820000000000003</v>
      </c>
      <c r="Q83" s="78">
        <f t="shared" si="113"/>
        <v>1.3979999999999999</v>
      </c>
      <c r="R83" s="78">
        <f t="shared" si="113"/>
        <v>1.0980000000000001</v>
      </c>
      <c r="S83" s="78">
        <f t="shared" si="113"/>
        <v>1.2709999999999999</v>
      </c>
      <c r="T83" s="78">
        <f t="shared" si="113"/>
        <v>1.1060000000000001</v>
      </c>
    </row>
    <row r="85" spans="1:33" x14ac:dyDescent="0.25">
      <c r="C85" s="79">
        <f>C78/(((C82-50)/(50-C81))^(1/C83))</f>
        <v>88.318013419764284</v>
      </c>
      <c r="D85" s="79">
        <f t="shared" ref="D85:T85" si="114">D78/(((D82-50)/(50-D81))^(1/D83))</f>
        <v>80.944386054331162</v>
      </c>
      <c r="E85" s="79">
        <f t="shared" si="114"/>
        <v>74.905040143360665</v>
      </c>
      <c r="F85" s="79">
        <f t="shared" si="114"/>
        <v>76.194450830425822</v>
      </c>
      <c r="G85" s="79">
        <f t="shared" si="114"/>
        <v>42.580100488359598</v>
      </c>
      <c r="H85" s="79">
        <f t="shared" si="114"/>
        <v>48.46667319174297</v>
      </c>
      <c r="I85" s="79">
        <f t="shared" si="114"/>
        <v>70.424363435869978</v>
      </c>
      <c r="J85" s="79">
        <f t="shared" si="114"/>
        <v>81.250348256887065</v>
      </c>
      <c r="K85" s="79">
        <f t="shared" si="114"/>
        <v>73.54886852514052</v>
      </c>
      <c r="L85" s="79">
        <f t="shared" si="114"/>
        <v>0.31256705249010974</v>
      </c>
      <c r="M85" s="79">
        <f t="shared" si="114"/>
        <v>0.23690979984833563</v>
      </c>
      <c r="N85" s="79">
        <f t="shared" si="114"/>
        <v>0.15058335203187312</v>
      </c>
      <c r="O85" s="79">
        <f t="shared" si="114"/>
        <v>0.48922408995243483</v>
      </c>
      <c r="P85" s="79">
        <f t="shared" si="114"/>
        <v>0.14948795081173416</v>
      </c>
      <c r="Q85" s="79">
        <f t="shared" si="114"/>
        <v>0.15254461459076876</v>
      </c>
      <c r="R85" s="79">
        <f t="shared" si="114"/>
        <v>0.58641224616419341</v>
      </c>
      <c r="S85" s="79">
        <f t="shared" si="114"/>
        <v>0.40059065000794902</v>
      </c>
      <c r="T85" s="79">
        <f t="shared" si="114"/>
        <v>0.41038251438825596</v>
      </c>
    </row>
    <row r="88" spans="1:33" x14ac:dyDescent="0.25">
      <c r="A88" s="183" t="s">
        <v>189</v>
      </c>
      <c r="B88" s="183"/>
      <c r="C88" s="183"/>
      <c r="D88" s="183"/>
      <c r="E88" s="183"/>
      <c r="F88" s="183"/>
      <c r="G88" s="183"/>
      <c r="H88" s="183"/>
      <c r="I88" s="183"/>
      <c r="J88" s="183"/>
      <c r="K88" s="183"/>
      <c r="L88" s="183"/>
      <c r="M88" s="183"/>
      <c r="N88" s="183"/>
      <c r="O88" s="183"/>
      <c r="P88" s="183"/>
      <c r="Q88" s="183"/>
      <c r="R88" s="183"/>
      <c r="S88" s="183"/>
      <c r="T88" s="183"/>
      <c r="U88" s="183"/>
      <c r="V88" s="183"/>
      <c r="W88" s="183"/>
      <c r="X88" s="183"/>
      <c r="Y88" s="183"/>
      <c r="Z88" s="183"/>
      <c r="AA88" s="183"/>
      <c r="AB88" s="183"/>
      <c r="AC88" s="183"/>
      <c r="AD88" s="183"/>
      <c r="AE88" s="183"/>
      <c r="AF88" s="183"/>
    </row>
    <row r="89" spans="1:33" x14ac:dyDescent="0.25">
      <c r="A89" t="s">
        <v>183</v>
      </c>
      <c r="C89" t="s">
        <v>13</v>
      </c>
      <c r="R89" t="s">
        <v>14</v>
      </c>
    </row>
    <row r="90" spans="1:33" x14ac:dyDescent="0.25">
      <c r="C90" s="75" t="s">
        <v>11</v>
      </c>
      <c r="D90" s="75" t="s">
        <v>5</v>
      </c>
      <c r="E90" s="75" t="s">
        <v>2</v>
      </c>
      <c r="F90" s="75" t="s">
        <v>1</v>
      </c>
      <c r="G90" s="75" t="s">
        <v>4</v>
      </c>
      <c r="H90" s="75" t="s">
        <v>10</v>
      </c>
      <c r="I90" s="75" t="s">
        <v>6</v>
      </c>
      <c r="J90" s="75" t="s">
        <v>12</v>
      </c>
      <c r="K90" s="75" t="s">
        <v>109</v>
      </c>
      <c r="L90" s="75" t="s">
        <v>7</v>
      </c>
      <c r="M90" s="75" t="s">
        <v>3</v>
      </c>
      <c r="N90" s="75" t="s">
        <v>9</v>
      </c>
      <c r="O90" s="75"/>
      <c r="P90" s="75"/>
      <c r="Q90" s="75"/>
      <c r="R90" s="75" t="s">
        <v>11</v>
      </c>
      <c r="S90" s="75" t="s">
        <v>5</v>
      </c>
      <c r="T90" s="75" t="s">
        <v>2</v>
      </c>
      <c r="U90" s="75" t="s">
        <v>1</v>
      </c>
      <c r="V90" s="75" t="s">
        <v>4</v>
      </c>
      <c r="W90" s="75" t="s">
        <v>10</v>
      </c>
      <c r="X90" s="75" t="s">
        <v>6</v>
      </c>
      <c r="Y90" s="75" t="s">
        <v>12</v>
      </c>
      <c r="Z90" s="75" t="s">
        <v>109</v>
      </c>
      <c r="AA90" s="75" t="s">
        <v>7</v>
      </c>
      <c r="AB90" s="75" t="s">
        <v>3</v>
      </c>
      <c r="AC90" s="75" t="s">
        <v>9</v>
      </c>
      <c r="AE90" s="75" t="s">
        <v>187</v>
      </c>
      <c r="AF90" s="1" t="s">
        <v>188</v>
      </c>
      <c r="AG90" s="1"/>
    </row>
    <row r="91" spans="1:33" x14ac:dyDescent="0.25">
      <c r="B91" s="77" t="s">
        <v>91</v>
      </c>
      <c r="C91" s="1">
        <v>-95.1</v>
      </c>
      <c r="D91" s="1">
        <v>-99.71</v>
      </c>
      <c r="E91" s="1">
        <v>-99.64</v>
      </c>
      <c r="F91" s="1">
        <v>-96.31</v>
      </c>
      <c r="G91" s="1">
        <v>-100.1</v>
      </c>
      <c r="H91" s="1">
        <v>-99.89</v>
      </c>
      <c r="I91" s="1">
        <v>-100.1</v>
      </c>
      <c r="J91" s="1">
        <v>-97.8</v>
      </c>
      <c r="K91" s="1">
        <v>-84.73</v>
      </c>
      <c r="L91" s="1">
        <v>-106.1</v>
      </c>
      <c r="M91" s="1">
        <v>-64.11</v>
      </c>
      <c r="N91" s="1">
        <v>-104.4</v>
      </c>
      <c r="O91" s="75"/>
      <c r="P91" s="75"/>
      <c r="Q91" s="75"/>
      <c r="R91" s="1">
        <v>-39.26</v>
      </c>
      <c r="S91" s="1">
        <v>-99.66</v>
      </c>
      <c r="T91" s="1">
        <v>-99.31</v>
      </c>
      <c r="U91" s="1">
        <v>-102.9</v>
      </c>
      <c r="V91" s="1">
        <v>-100.3</v>
      </c>
      <c r="W91" s="1">
        <v>-99.42</v>
      </c>
      <c r="X91" s="1">
        <v>-99.85</v>
      </c>
      <c r="Y91" s="1">
        <v>-99.76</v>
      </c>
      <c r="Z91" s="1">
        <v>-103</v>
      </c>
      <c r="AA91" s="1">
        <v>-107</v>
      </c>
      <c r="AB91" s="1">
        <v>-10.06</v>
      </c>
      <c r="AC91" s="1">
        <v>-102.1</v>
      </c>
      <c r="AE91" s="1">
        <v>-91.12</v>
      </c>
      <c r="AF91" s="1">
        <v>-101</v>
      </c>
      <c r="AG91" s="1"/>
    </row>
    <row r="92" spans="1:33" x14ac:dyDescent="0.25">
      <c r="B92" s="77" t="s">
        <v>93</v>
      </c>
      <c r="C92" s="1">
        <v>2.4990000000000001</v>
      </c>
      <c r="D92" s="1">
        <v>17.28</v>
      </c>
      <c r="E92" s="1">
        <v>7.3170000000000002</v>
      </c>
      <c r="F92" s="1">
        <v>10.88</v>
      </c>
      <c r="G92" s="1">
        <v>8.5210000000000008</v>
      </c>
      <c r="H92" s="1">
        <v>6.5529999999999999</v>
      </c>
      <c r="I92" s="1">
        <v>1.212</v>
      </c>
      <c r="J92" s="1">
        <v>2.0350000000000001</v>
      </c>
      <c r="K92" s="1">
        <v>1.32</v>
      </c>
      <c r="L92" s="1">
        <v>-3.3610000000000002</v>
      </c>
      <c r="M92" s="1">
        <v>-5.1440000000000001</v>
      </c>
      <c r="N92" s="1">
        <v>2.6669999999999998</v>
      </c>
      <c r="O92" s="75"/>
      <c r="P92" s="75"/>
      <c r="Q92" s="75"/>
      <c r="R92" s="1">
        <v>-6.4829999999999997</v>
      </c>
      <c r="S92" s="1">
        <v>-0.69259999999999999</v>
      </c>
      <c r="T92" s="1">
        <v>-1.5629999999999999</v>
      </c>
      <c r="U92" s="1">
        <v>-1.038</v>
      </c>
      <c r="V92" s="1">
        <v>2.09</v>
      </c>
      <c r="W92" s="1">
        <v>2.0590000000000002</v>
      </c>
      <c r="X92" s="1">
        <v>1.954</v>
      </c>
      <c r="Y92" s="1">
        <v>6.3179999999999996</v>
      </c>
      <c r="Z92" s="1">
        <v>6.9390000000000001</v>
      </c>
      <c r="AA92" s="1">
        <v>8.3230000000000004</v>
      </c>
      <c r="AB92" s="1">
        <v>5.6070000000000002</v>
      </c>
      <c r="AC92" s="1">
        <v>0.90939999999999999</v>
      </c>
      <c r="AE92" s="1">
        <v>4.2489999999999997</v>
      </c>
      <c r="AF92" s="1">
        <v>7.7140000000000004</v>
      </c>
      <c r="AG92" s="1"/>
    </row>
    <row r="93" spans="1:33" x14ac:dyDescent="0.25">
      <c r="B93" s="77" t="s">
        <v>94</v>
      </c>
      <c r="C93" s="1">
        <v>1.6220000000000001</v>
      </c>
      <c r="D93" s="1">
        <v>0.1089</v>
      </c>
      <c r="E93" s="1">
        <v>0.12720000000000001</v>
      </c>
      <c r="F93" s="1">
        <v>0.1696</v>
      </c>
      <c r="G93" s="1">
        <v>0.1002</v>
      </c>
      <c r="H93" s="1">
        <v>7.2559999999999999E-2</v>
      </c>
      <c r="I93" s="1">
        <v>9.0740000000000001E-2</v>
      </c>
      <c r="J93" s="1">
        <v>4.2910000000000004</v>
      </c>
      <c r="K93" s="1">
        <v>6.5469999999999997</v>
      </c>
      <c r="L93" s="1">
        <v>1.825</v>
      </c>
      <c r="M93" s="1">
        <v>0.39300000000000002</v>
      </c>
      <c r="N93" s="1">
        <v>10.25</v>
      </c>
      <c r="O93" s="75"/>
      <c r="P93" s="75"/>
      <c r="Q93" s="75"/>
      <c r="R93" s="1">
        <v>0.87239999999999995</v>
      </c>
      <c r="S93" s="1">
        <v>4.7309999999999998E-2</v>
      </c>
      <c r="T93" s="1">
        <v>0.15579999999999999</v>
      </c>
      <c r="U93" s="1">
        <v>0.11509999999999999</v>
      </c>
      <c r="V93" s="1">
        <v>0.37059999999999998</v>
      </c>
      <c r="W93" s="1">
        <v>4.8009999999999997E-2</v>
      </c>
      <c r="X93" s="1">
        <v>8.3540000000000003E-2</v>
      </c>
      <c r="Y93" s="1">
        <v>2.9670000000000001</v>
      </c>
      <c r="Z93" s="1">
        <v>7.0179999999999998</v>
      </c>
      <c r="AA93" s="1">
        <v>0.96760000000000002</v>
      </c>
      <c r="AB93" s="1">
        <v>0.88529999999999998</v>
      </c>
      <c r="AC93" s="1">
        <v>0.37319999999999998</v>
      </c>
      <c r="AE93" s="1">
        <v>55.81</v>
      </c>
      <c r="AF93" s="1">
        <v>0.25569999999999998</v>
      </c>
      <c r="AG93" s="1"/>
    </row>
    <row r="94" spans="1:33" x14ac:dyDescent="0.25">
      <c r="B94" s="77" t="s">
        <v>95</v>
      </c>
      <c r="C94" s="1">
        <v>-1.8939999999999999</v>
      </c>
      <c r="D94" s="1">
        <v>-1.716</v>
      </c>
      <c r="E94" s="1">
        <v>-1.548</v>
      </c>
      <c r="F94" s="1">
        <v>-0.79710000000000003</v>
      </c>
      <c r="G94" s="1">
        <v>-3.53</v>
      </c>
      <c r="H94" s="1">
        <v>-2.8149999999999999</v>
      </c>
      <c r="I94" s="1">
        <v>-2.722</v>
      </c>
      <c r="J94" s="1">
        <v>-2.69</v>
      </c>
      <c r="K94" s="1">
        <v>-1.0289999999999999</v>
      </c>
      <c r="L94" s="1">
        <v>-1.1870000000000001</v>
      </c>
      <c r="M94" s="1">
        <v>-1.3049999999999999</v>
      </c>
      <c r="N94" s="1">
        <v>-0.94479999999999997</v>
      </c>
      <c r="O94" s="75"/>
      <c r="P94" s="75"/>
      <c r="Q94" s="75"/>
      <c r="R94" s="1">
        <v>-2.133</v>
      </c>
      <c r="S94" s="1">
        <v>-2.718</v>
      </c>
      <c r="T94" s="1">
        <v>-1.274</v>
      </c>
      <c r="U94" s="1">
        <v>-0.76739999999999997</v>
      </c>
      <c r="V94" s="1">
        <v>-2.4079999999999999</v>
      </c>
      <c r="W94" s="1">
        <v>-2.4020000000000001</v>
      </c>
      <c r="X94" s="1">
        <v>-10.9</v>
      </c>
      <c r="Y94" s="1">
        <v>-4.4809999999999999</v>
      </c>
      <c r="Z94" s="1">
        <v>-1.5549999999999999</v>
      </c>
      <c r="AA94" s="1">
        <v>-0.85740000000000005</v>
      </c>
      <c r="AB94" s="1">
        <v>-1.6579999999999999</v>
      </c>
      <c r="AC94" s="1">
        <v>-1.0649999999999999</v>
      </c>
      <c r="AE94" s="1">
        <v>-1.2390000000000001</v>
      </c>
      <c r="AF94" s="1">
        <v>-1.0409999999999999</v>
      </c>
      <c r="AG94" s="1"/>
    </row>
    <row r="95" spans="1:33" x14ac:dyDescent="0.25">
      <c r="AF95" s="1"/>
      <c r="AG95" s="1"/>
    </row>
    <row r="96" spans="1:33" x14ac:dyDescent="0.25">
      <c r="B96" s="75" t="s">
        <v>184</v>
      </c>
      <c r="C96" s="78">
        <f>C92*-1</f>
        <v>-2.4990000000000001</v>
      </c>
      <c r="D96" s="78">
        <f t="shared" ref="D96:N96" si="115">D92*-1</f>
        <v>-17.28</v>
      </c>
      <c r="E96" s="78">
        <f t="shared" si="115"/>
        <v>-7.3170000000000002</v>
      </c>
      <c r="F96" s="78">
        <f t="shared" si="115"/>
        <v>-10.88</v>
      </c>
      <c r="G96" s="78">
        <f t="shared" si="115"/>
        <v>-8.5210000000000008</v>
      </c>
      <c r="H96" s="78">
        <f t="shared" si="115"/>
        <v>-6.5529999999999999</v>
      </c>
      <c r="I96" s="78">
        <f t="shared" si="115"/>
        <v>-1.212</v>
      </c>
      <c r="J96" s="78">
        <f t="shared" si="115"/>
        <v>-2.0350000000000001</v>
      </c>
      <c r="K96" s="78">
        <f t="shared" si="115"/>
        <v>-1.32</v>
      </c>
      <c r="L96" s="78">
        <f t="shared" si="115"/>
        <v>3.3610000000000002</v>
      </c>
      <c r="M96" s="78">
        <f t="shared" si="115"/>
        <v>5.1440000000000001</v>
      </c>
      <c r="N96" s="78">
        <f t="shared" si="115"/>
        <v>-2.6669999999999998</v>
      </c>
      <c r="O96" s="78"/>
      <c r="P96" s="78"/>
      <c r="Q96" s="78"/>
      <c r="R96" s="78">
        <f>R92*-1</f>
        <v>6.4829999999999997</v>
      </c>
      <c r="S96" s="78">
        <f t="shared" ref="S96:AC96" si="116">S92*-1</f>
        <v>0.69259999999999999</v>
      </c>
      <c r="T96" s="78">
        <f t="shared" si="116"/>
        <v>1.5629999999999999</v>
      </c>
      <c r="U96" s="78">
        <f t="shared" si="116"/>
        <v>1.038</v>
      </c>
      <c r="V96" s="78">
        <f t="shared" si="116"/>
        <v>-2.09</v>
      </c>
      <c r="W96" s="78">
        <f t="shared" si="116"/>
        <v>-2.0590000000000002</v>
      </c>
      <c r="X96" s="78">
        <f t="shared" si="116"/>
        <v>-1.954</v>
      </c>
      <c r="Y96" s="78">
        <f t="shared" si="116"/>
        <v>-6.3179999999999996</v>
      </c>
      <c r="Z96" s="78">
        <f t="shared" si="116"/>
        <v>-6.9390000000000001</v>
      </c>
      <c r="AA96" s="78">
        <f t="shared" si="116"/>
        <v>-8.3230000000000004</v>
      </c>
      <c r="AB96" s="78">
        <f t="shared" si="116"/>
        <v>-5.6070000000000002</v>
      </c>
      <c r="AC96" s="78">
        <f t="shared" si="116"/>
        <v>-0.90939999999999999</v>
      </c>
      <c r="AE96" s="78">
        <f t="shared" ref="AE96:AF96" si="117">AE92*-1</f>
        <v>-4.2489999999999997</v>
      </c>
      <c r="AF96" s="78">
        <f t="shared" si="117"/>
        <v>-7.7140000000000004</v>
      </c>
    </row>
    <row r="97" spans="1:32" x14ac:dyDescent="0.25">
      <c r="B97" s="75" t="s">
        <v>185</v>
      </c>
      <c r="C97" s="78">
        <f>C91*-1</f>
        <v>95.1</v>
      </c>
      <c r="D97" s="78">
        <f t="shared" ref="D97:N97" si="118">D91*-1</f>
        <v>99.71</v>
      </c>
      <c r="E97" s="78">
        <f t="shared" si="118"/>
        <v>99.64</v>
      </c>
      <c r="F97" s="78">
        <f t="shared" si="118"/>
        <v>96.31</v>
      </c>
      <c r="G97" s="78">
        <f t="shared" si="118"/>
        <v>100.1</v>
      </c>
      <c r="H97" s="78">
        <f t="shared" si="118"/>
        <v>99.89</v>
      </c>
      <c r="I97" s="78">
        <f t="shared" si="118"/>
        <v>100.1</v>
      </c>
      <c r="J97" s="78">
        <f t="shared" si="118"/>
        <v>97.8</v>
      </c>
      <c r="K97" s="78">
        <f t="shared" si="118"/>
        <v>84.73</v>
      </c>
      <c r="L97" s="78">
        <f t="shared" si="118"/>
        <v>106.1</v>
      </c>
      <c r="M97" s="78">
        <f t="shared" si="118"/>
        <v>64.11</v>
      </c>
      <c r="N97" s="78">
        <f t="shared" si="118"/>
        <v>104.4</v>
      </c>
      <c r="O97" s="78"/>
      <c r="P97" s="78"/>
      <c r="Q97" s="78"/>
      <c r="R97" s="78">
        <f>R91*-1</f>
        <v>39.26</v>
      </c>
      <c r="S97" s="78">
        <f t="shared" ref="S97:AC97" si="119">S91*-1</f>
        <v>99.66</v>
      </c>
      <c r="T97" s="78">
        <f t="shared" si="119"/>
        <v>99.31</v>
      </c>
      <c r="U97" s="78">
        <f t="shared" si="119"/>
        <v>102.9</v>
      </c>
      <c r="V97" s="78">
        <f t="shared" si="119"/>
        <v>100.3</v>
      </c>
      <c r="W97" s="78">
        <f t="shared" si="119"/>
        <v>99.42</v>
      </c>
      <c r="X97" s="78">
        <f t="shared" si="119"/>
        <v>99.85</v>
      </c>
      <c r="Y97" s="78">
        <f t="shared" si="119"/>
        <v>99.76</v>
      </c>
      <c r="Z97" s="78">
        <f t="shared" si="119"/>
        <v>103</v>
      </c>
      <c r="AA97" s="78">
        <f t="shared" si="119"/>
        <v>107</v>
      </c>
      <c r="AB97" s="78">
        <f t="shared" si="119"/>
        <v>10.06</v>
      </c>
      <c r="AC97" s="78">
        <f t="shared" si="119"/>
        <v>102.1</v>
      </c>
      <c r="AE97" s="78">
        <f t="shared" ref="AE97:AF97" si="120">AE91*-1</f>
        <v>91.12</v>
      </c>
      <c r="AF97" s="78">
        <f t="shared" si="120"/>
        <v>101</v>
      </c>
    </row>
    <row r="98" spans="1:32" x14ac:dyDescent="0.25">
      <c r="B98" s="75" t="s">
        <v>168</v>
      </c>
      <c r="C98" s="78">
        <f>ABS(C94)</f>
        <v>1.8939999999999999</v>
      </c>
      <c r="D98" s="78">
        <f t="shared" ref="D98:N98" si="121">ABS(D94)</f>
        <v>1.716</v>
      </c>
      <c r="E98" s="78">
        <f t="shared" si="121"/>
        <v>1.548</v>
      </c>
      <c r="F98" s="78">
        <f t="shared" si="121"/>
        <v>0.79710000000000003</v>
      </c>
      <c r="G98" s="78">
        <f t="shared" si="121"/>
        <v>3.53</v>
      </c>
      <c r="H98" s="78">
        <f t="shared" si="121"/>
        <v>2.8149999999999999</v>
      </c>
      <c r="I98" s="78">
        <f t="shared" si="121"/>
        <v>2.722</v>
      </c>
      <c r="J98" s="78">
        <f t="shared" si="121"/>
        <v>2.69</v>
      </c>
      <c r="K98" s="78">
        <f t="shared" si="121"/>
        <v>1.0289999999999999</v>
      </c>
      <c r="L98" s="78">
        <f t="shared" si="121"/>
        <v>1.1870000000000001</v>
      </c>
      <c r="M98" s="78">
        <f t="shared" si="121"/>
        <v>1.3049999999999999</v>
      </c>
      <c r="N98" s="78">
        <f t="shared" si="121"/>
        <v>0.94479999999999997</v>
      </c>
      <c r="O98" s="78"/>
      <c r="P98" s="78"/>
      <c r="Q98" s="78"/>
      <c r="R98" s="78">
        <f>ABS(R94)</f>
        <v>2.133</v>
      </c>
      <c r="S98" s="78">
        <f t="shared" ref="S98:AC98" si="122">ABS(S94)</f>
        <v>2.718</v>
      </c>
      <c r="T98" s="78">
        <f t="shared" si="122"/>
        <v>1.274</v>
      </c>
      <c r="U98" s="78">
        <f t="shared" si="122"/>
        <v>0.76739999999999997</v>
      </c>
      <c r="V98" s="78">
        <f t="shared" si="122"/>
        <v>2.4079999999999999</v>
      </c>
      <c r="W98" s="78">
        <f t="shared" si="122"/>
        <v>2.4020000000000001</v>
      </c>
      <c r="X98" s="78">
        <f t="shared" si="122"/>
        <v>10.9</v>
      </c>
      <c r="Y98" s="78">
        <f t="shared" si="122"/>
        <v>4.4809999999999999</v>
      </c>
      <c r="Z98" s="78">
        <f t="shared" si="122"/>
        <v>1.5549999999999999</v>
      </c>
      <c r="AA98" s="78">
        <f t="shared" si="122"/>
        <v>0.85740000000000005</v>
      </c>
      <c r="AB98" s="78">
        <f t="shared" si="122"/>
        <v>1.6579999999999999</v>
      </c>
      <c r="AC98" s="78">
        <f t="shared" si="122"/>
        <v>1.0649999999999999</v>
      </c>
      <c r="AE98" s="78">
        <f t="shared" ref="AE98:AF98" si="123">ABS(AE94)</f>
        <v>1.2390000000000001</v>
      </c>
      <c r="AF98" s="78">
        <f t="shared" si="123"/>
        <v>1.0409999999999999</v>
      </c>
    </row>
    <row r="100" spans="1:32" x14ac:dyDescent="0.25">
      <c r="B100" t="s">
        <v>177</v>
      </c>
      <c r="C100" s="79">
        <f>C93/(((C97-80)/(80-C96))^(1/C98))</f>
        <v>3.9757902753954966</v>
      </c>
      <c r="D100" s="79">
        <f t="shared" ref="D100:N100" si="124">D93/(((D97-80)/(80-D96))^(1/D98))</f>
        <v>0.27610252872942925</v>
      </c>
      <c r="E100" s="79">
        <f t="shared" si="124"/>
        <v>0.33347570015508626</v>
      </c>
      <c r="F100" s="79">
        <f t="shared" si="124"/>
        <v>1.4633104383177018</v>
      </c>
      <c r="G100" s="79">
        <f t="shared" si="124"/>
        <v>0.15249709167671882</v>
      </c>
      <c r="H100" s="79">
        <f t="shared" si="124"/>
        <v>0.12234049118889187</v>
      </c>
      <c r="I100" s="79">
        <f t="shared" si="124"/>
        <v>0.15156014640432872</v>
      </c>
      <c r="J100" s="79">
        <f t="shared" si="124"/>
        <v>7.572551308481569</v>
      </c>
      <c r="K100" s="79">
        <f t="shared" si="124"/>
        <v>103.88753885806427</v>
      </c>
      <c r="L100" s="79">
        <f t="shared" si="124"/>
        <v>4.5224471708600174</v>
      </c>
      <c r="M100" s="79" t="e">
        <f t="shared" si="124"/>
        <v>#NUM!</v>
      </c>
      <c r="N100" s="79">
        <f t="shared" si="124"/>
        <v>37.293069613231658</v>
      </c>
      <c r="R100" s="79" t="e">
        <f>R93/(((R97-80)/(80-R96))^(1/R98))</f>
        <v>#NUM!</v>
      </c>
      <c r="S100" s="79">
        <f t="shared" ref="S100:AC100" si="125">S93/(((S97-80)/(80-S96))^(1/S98))</f>
        <v>7.9033595672368964E-2</v>
      </c>
      <c r="T100" s="79">
        <f t="shared" si="125"/>
        <v>0.46814924796697949</v>
      </c>
      <c r="U100" s="79">
        <f t="shared" si="125"/>
        <v>0.57756388261851932</v>
      </c>
      <c r="V100" s="79">
        <f t="shared" si="125"/>
        <v>0.66205850528729993</v>
      </c>
      <c r="W100" s="79">
        <f t="shared" si="125"/>
        <v>8.7477557742800888E-2</v>
      </c>
      <c r="X100" s="79">
        <f t="shared" si="125"/>
        <v>9.514605117518414E-2</v>
      </c>
      <c r="Y100" s="79">
        <f t="shared" si="125"/>
        <v>4.1229966116368226</v>
      </c>
      <c r="Z100" s="79">
        <f t="shared" si="125"/>
        <v>16.503935385582519</v>
      </c>
      <c r="AA100" s="79">
        <f t="shared" si="125"/>
        <v>3.8548796246837713</v>
      </c>
      <c r="AB100" s="79" t="e">
        <f t="shared" si="125"/>
        <v>#NUM!</v>
      </c>
      <c r="AC100" s="79">
        <f t="shared" si="125"/>
        <v>1.2622628790761363</v>
      </c>
      <c r="AE100" s="79">
        <f t="shared" ref="AE100:AF100" si="126">AE93/(((AE97-50)/(50-AE96))^(1/AE98))</f>
        <v>69.797140856128593</v>
      </c>
      <c r="AF100" s="79">
        <f t="shared" si="126"/>
        <v>0.28795611677045041</v>
      </c>
    </row>
    <row r="101" spans="1:32" x14ac:dyDescent="0.25">
      <c r="C101" s="75" t="s">
        <v>11</v>
      </c>
      <c r="D101" s="75" t="s">
        <v>5</v>
      </c>
      <c r="E101" s="75" t="s">
        <v>2</v>
      </c>
      <c r="F101" s="75" t="s">
        <v>1</v>
      </c>
      <c r="G101" s="75" t="s">
        <v>4</v>
      </c>
      <c r="H101" s="75" t="s">
        <v>10</v>
      </c>
      <c r="I101" s="75" t="s">
        <v>6</v>
      </c>
      <c r="J101" s="75" t="s">
        <v>12</v>
      </c>
      <c r="K101" s="75" t="s">
        <v>109</v>
      </c>
      <c r="L101" s="75" t="s">
        <v>7</v>
      </c>
      <c r="M101" s="75" t="s">
        <v>3</v>
      </c>
      <c r="N101" s="75" t="s">
        <v>9</v>
      </c>
      <c r="O101" s="75"/>
      <c r="P101" s="75"/>
      <c r="Q101" s="75"/>
      <c r="R101" s="75" t="s">
        <v>11</v>
      </c>
      <c r="S101" s="75" t="s">
        <v>5</v>
      </c>
      <c r="T101" s="75" t="s">
        <v>2</v>
      </c>
      <c r="U101" s="75" t="s">
        <v>1</v>
      </c>
      <c r="V101" s="75" t="s">
        <v>4</v>
      </c>
      <c r="W101" s="75" t="s">
        <v>10</v>
      </c>
      <c r="X101" s="75" t="s">
        <v>6</v>
      </c>
      <c r="Y101" s="75" t="s">
        <v>12</v>
      </c>
      <c r="Z101" s="75" t="s">
        <v>109</v>
      </c>
      <c r="AA101" s="75" t="s">
        <v>7</v>
      </c>
      <c r="AB101" s="75" t="s">
        <v>3</v>
      </c>
      <c r="AC101" s="75" t="s">
        <v>9</v>
      </c>
      <c r="AE101" s="75" t="s">
        <v>187</v>
      </c>
      <c r="AF101" s="1" t="s">
        <v>188</v>
      </c>
    </row>
    <row r="103" spans="1:32" x14ac:dyDescent="0.25">
      <c r="A103" t="s">
        <v>0</v>
      </c>
    </row>
    <row r="104" spans="1:32" x14ac:dyDescent="0.25">
      <c r="B104" s="75"/>
      <c r="C104" s="80"/>
      <c r="D104" s="81"/>
      <c r="E104" s="81"/>
      <c r="F104" s="81"/>
      <c r="G104" s="81" t="s">
        <v>13</v>
      </c>
      <c r="H104" s="81"/>
      <c r="I104" s="81"/>
      <c r="J104" s="81"/>
      <c r="K104" s="81"/>
      <c r="L104" s="80"/>
      <c r="M104" s="81"/>
      <c r="N104" s="81"/>
      <c r="O104" s="81" t="s">
        <v>14</v>
      </c>
      <c r="P104" s="81"/>
      <c r="Q104" s="81"/>
      <c r="R104" s="81"/>
      <c r="S104" s="81"/>
      <c r="T104" s="82"/>
    </row>
    <row r="105" spans="1:32" x14ac:dyDescent="0.25">
      <c r="B105" s="10" t="s">
        <v>91</v>
      </c>
      <c r="C105" s="1">
        <v>-70</v>
      </c>
      <c r="D105" s="1">
        <v>-75.88</v>
      </c>
      <c r="E105" s="1">
        <v>-85.62</v>
      </c>
      <c r="F105" s="1">
        <v>-123.8</v>
      </c>
      <c r="G105" s="1">
        <v>-92.33</v>
      </c>
      <c r="H105" s="1">
        <v>-100.6</v>
      </c>
      <c r="I105" s="1">
        <v>-109.6</v>
      </c>
      <c r="J105" s="1">
        <v>-91.06</v>
      </c>
      <c r="K105" s="1">
        <v>-105.9</v>
      </c>
      <c r="L105" s="1">
        <v>-101</v>
      </c>
      <c r="M105" s="1">
        <v>-100.9</v>
      </c>
      <c r="N105" s="1">
        <v>-100.6</v>
      </c>
      <c r="O105" s="1">
        <v>-101.6</v>
      </c>
      <c r="P105" s="1">
        <v>-100.9</v>
      </c>
      <c r="Q105" s="1">
        <v>-99.82</v>
      </c>
      <c r="R105" s="1">
        <v>-101.8</v>
      </c>
      <c r="S105" s="1">
        <v>-100.6</v>
      </c>
      <c r="T105" s="1">
        <v>-100.7</v>
      </c>
    </row>
    <row r="106" spans="1:32" x14ac:dyDescent="0.25">
      <c r="B106" s="10" t="s">
        <v>93</v>
      </c>
      <c r="C106" s="1">
        <v>14.42</v>
      </c>
      <c r="D106" s="1">
        <v>8.2430000000000003</v>
      </c>
      <c r="E106" s="1">
        <v>0.23880000000000001</v>
      </c>
      <c r="F106" s="1">
        <v>7.907</v>
      </c>
      <c r="G106" s="1">
        <v>-3.395</v>
      </c>
      <c r="H106" s="1">
        <v>-1.4139999999999999</v>
      </c>
      <c r="I106" s="1">
        <v>-4.9779999999999998</v>
      </c>
      <c r="J106" s="1">
        <v>13.29</v>
      </c>
      <c r="K106" s="1">
        <v>6.1740000000000004</v>
      </c>
      <c r="L106" s="1">
        <v>4.5149999999999997</v>
      </c>
      <c r="M106" s="1">
        <v>15.16</v>
      </c>
      <c r="N106" s="1">
        <v>29.61</v>
      </c>
      <c r="O106" s="1">
        <v>7.5529999999999999</v>
      </c>
      <c r="P106" s="1">
        <v>10.050000000000001</v>
      </c>
      <c r="Q106" s="1">
        <v>-18.78</v>
      </c>
      <c r="R106" s="1">
        <v>2.4489999999999998</v>
      </c>
      <c r="S106" s="1">
        <v>7.593</v>
      </c>
      <c r="T106" s="1">
        <v>19.739999999999998</v>
      </c>
    </row>
    <row r="107" spans="1:32" x14ac:dyDescent="0.25">
      <c r="B107" s="10" t="s">
        <v>94</v>
      </c>
      <c r="C107" s="1">
        <v>38.299999999999997</v>
      </c>
      <c r="D107" s="1">
        <v>55.67</v>
      </c>
      <c r="E107" s="1">
        <v>57.76</v>
      </c>
      <c r="F107" s="1">
        <v>100.4</v>
      </c>
      <c r="G107" s="1">
        <v>39.6</v>
      </c>
      <c r="H107" s="1">
        <v>50.34</v>
      </c>
      <c r="I107" s="1">
        <v>93.28</v>
      </c>
      <c r="J107" s="1">
        <v>58.41</v>
      </c>
      <c r="K107" s="1">
        <v>73.180000000000007</v>
      </c>
      <c r="L107" s="1">
        <v>0.29549999999999998</v>
      </c>
      <c r="M107" s="1">
        <v>0.18840000000000001</v>
      </c>
      <c r="N107" s="1">
        <v>9.214E-2</v>
      </c>
      <c r="O107" s="1">
        <v>0.44059999999999999</v>
      </c>
      <c r="P107" s="1">
        <v>0.12509999999999999</v>
      </c>
      <c r="Q107" s="1">
        <v>0.21310000000000001</v>
      </c>
      <c r="R107" s="1">
        <v>0.57979999999999998</v>
      </c>
      <c r="S107" s="1">
        <v>0.36180000000000001</v>
      </c>
      <c r="T107" s="1">
        <v>0.30759999999999998</v>
      </c>
    </row>
    <row r="108" spans="1:32" x14ac:dyDescent="0.25">
      <c r="B108" s="10" t="s">
        <v>95</v>
      </c>
      <c r="C108" s="1">
        <v>-1.4</v>
      </c>
      <c r="D108" s="1">
        <v>-2.1669999999999998</v>
      </c>
      <c r="E108" s="1">
        <v>-1.323</v>
      </c>
      <c r="F108" s="1">
        <v>-0.87909999999999999</v>
      </c>
      <c r="G108" s="1">
        <v>-1.3260000000000001</v>
      </c>
      <c r="H108" s="1">
        <v>-1.071</v>
      </c>
      <c r="I108" s="1">
        <v>-0.998</v>
      </c>
      <c r="J108" s="1">
        <v>-1.3109999999999999</v>
      </c>
      <c r="K108" s="1">
        <v>-0.97250000000000003</v>
      </c>
      <c r="L108" s="1">
        <v>-1.1870000000000001</v>
      </c>
      <c r="M108" s="1">
        <v>-1.0780000000000001</v>
      </c>
      <c r="N108" s="1">
        <v>-0.92259999999999998</v>
      </c>
      <c r="O108" s="1">
        <v>-1.0429999999999999</v>
      </c>
      <c r="P108" s="1">
        <v>-0.92820000000000003</v>
      </c>
      <c r="Q108" s="1">
        <v>-1.3979999999999999</v>
      </c>
      <c r="R108" s="1">
        <v>-1.0980000000000001</v>
      </c>
      <c r="S108" s="1">
        <v>-1.2709999999999999</v>
      </c>
      <c r="T108" s="1">
        <v>-1.1060000000000001</v>
      </c>
    </row>
    <row r="110" spans="1:32" x14ac:dyDescent="0.25">
      <c r="C110" s="78">
        <f>C106*-1</f>
        <v>-14.42</v>
      </c>
      <c r="D110" s="78">
        <f t="shared" ref="D110:T110" si="127">D106*-1</f>
        <v>-8.2430000000000003</v>
      </c>
      <c r="E110" s="78">
        <f t="shared" si="127"/>
        <v>-0.23880000000000001</v>
      </c>
      <c r="F110" s="78">
        <f t="shared" si="127"/>
        <v>-7.907</v>
      </c>
      <c r="G110" s="78">
        <f t="shared" si="127"/>
        <v>3.395</v>
      </c>
      <c r="H110" s="78">
        <f t="shared" si="127"/>
        <v>1.4139999999999999</v>
      </c>
      <c r="I110" s="78">
        <f t="shared" si="127"/>
        <v>4.9779999999999998</v>
      </c>
      <c r="J110" s="78">
        <f t="shared" si="127"/>
        <v>-13.29</v>
      </c>
      <c r="K110" s="78">
        <f t="shared" si="127"/>
        <v>-6.1740000000000004</v>
      </c>
      <c r="L110" s="78">
        <f t="shared" si="127"/>
        <v>-4.5149999999999997</v>
      </c>
      <c r="M110" s="78">
        <f t="shared" si="127"/>
        <v>-15.16</v>
      </c>
      <c r="N110" s="78">
        <f t="shared" si="127"/>
        <v>-29.61</v>
      </c>
      <c r="O110" s="78">
        <f t="shared" si="127"/>
        <v>-7.5529999999999999</v>
      </c>
      <c r="P110" s="78">
        <f t="shared" si="127"/>
        <v>-10.050000000000001</v>
      </c>
      <c r="Q110" s="78">
        <f t="shared" si="127"/>
        <v>18.78</v>
      </c>
      <c r="R110" s="78">
        <f t="shared" si="127"/>
        <v>-2.4489999999999998</v>
      </c>
      <c r="S110" s="78">
        <f t="shared" si="127"/>
        <v>-7.593</v>
      </c>
      <c r="T110" s="78">
        <f t="shared" si="127"/>
        <v>-19.739999999999998</v>
      </c>
    </row>
    <row r="111" spans="1:32" x14ac:dyDescent="0.25">
      <c r="C111" s="78">
        <f>C105*-1</f>
        <v>70</v>
      </c>
      <c r="D111" s="78">
        <f t="shared" ref="D111:T111" si="128">D105*-1</f>
        <v>75.88</v>
      </c>
      <c r="E111" s="78">
        <f t="shared" si="128"/>
        <v>85.62</v>
      </c>
      <c r="F111" s="78">
        <f t="shared" si="128"/>
        <v>123.8</v>
      </c>
      <c r="G111" s="78">
        <f t="shared" si="128"/>
        <v>92.33</v>
      </c>
      <c r="H111" s="78">
        <f t="shared" si="128"/>
        <v>100.6</v>
      </c>
      <c r="I111" s="78">
        <f t="shared" si="128"/>
        <v>109.6</v>
      </c>
      <c r="J111" s="78">
        <f t="shared" si="128"/>
        <v>91.06</v>
      </c>
      <c r="K111" s="78">
        <f t="shared" si="128"/>
        <v>105.9</v>
      </c>
      <c r="L111" s="78">
        <f t="shared" si="128"/>
        <v>101</v>
      </c>
      <c r="M111" s="78">
        <f t="shared" si="128"/>
        <v>100.9</v>
      </c>
      <c r="N111" s="78">
        <f t="shared" si="128"/>
        <v>100.6</v>
      </c>
      <c r="O111" s="78">
        <f t="shared" si="128"/>
        <v>101.6</v>
      </c>
      <c r="P111" s="78">
        <f t="shared" si="128"/>
        <v>100.9</v>
      </c>
      <c r="Q111" s="78">
        <f t="shared" si="128"/>
        <v>99.82</v>
      </c>
      <c r="R111" s="78">
        <f t="shared" si="128"/>
        <v>101.8</v>
      </c>
      <c r="S111" s="78">
        <f t="shared" si="128"/>
        <v>100.6</v>
      </c>
      <c r="T111" s="78">
        <f t="shared" si="128"/>
        <v>100.7</v>
      </c>
    </row>
    <row r="112" spans="1:32" x14ac:dyDescent="0.25">
      <c r="C112" s="78">
        <f>ABS(C108)</f>
        <v>1.4</v>
      </c>
      <c r="D112" s="78">
        <f t="shared" ref="D112:T112" si="129">ABS(D108)</f>
        <v>2.1669999999999998</v>
      </c>
      <c r="E112" s="78">
        <f t="shared" si="129"/>
        <v>1.323</v>
      </c>
      <c r="F112" s="78">
        <f t="shared" si="129"/>
        <v>0.87909999999999999</v>
      </c>
      <c r="G112" s="78">
        <f t="shared" si="129"/>
        <v>1.3260000000000001</v>
      </c>
      <c r="H112" s="78">
        <f t="shared" si="129"/>
        <v>1.071</v>
      </c>
      <c r="I112" s="78">
        <f t="shared" si="129"/>
        <v>0.998</v>
      </c>
      <c r="J112" s="78">
        <f t="shared" si="129"/>
        <v>1.3109999999999999</v>
      </c>
      <c r="K112" s="78">
        <f t="shared" si="129"/>
        <v>0.97250000000000003</v>
      </c>
      <c r="L112" s="78">
        <f t="shared" si="129"/>
        <v>1.1870000000000001</v>
      </c>
      <c r="M112" s="78">
        <f t="shared" si="129"/>
        <v>1.0780000000000001</v>
      </c>
      <c r="N112" s="78">
        <f t="shared" si="129"/>
        <v>0.92259999999999998</v>
      </c>
      <c r="O112" s="78">
        <f t="shared" si="129"/>
        <v>1.0429999999999999</v>
      </c>
      <c r="P112" s="78">
        <f t="shared" si="129"/>
        <v>0.92820000000000003</v>
      </c>
      <c r="Q112" s="78">
        <f t="shared" si="129"/>
        <v>1.3979999999999999</v>
      </c>
      <c r="R112" s="78">
        <f t="shared" si="129"/>
        <v>1.0980000000000001</v>
      </c>
      <c r="S112" s="78">
        <f t="shared" si="129"/>
        <v>1.2709999999999999</v>
      </c>
      <c r="T112" s="78">
        <f t="shared" si="129"/>
        <v>1.1060000000000001</v>
      </c>
    </row>
    <row r="114" spans="3:20" x14ac:dyDescent="0.25">
      <c r="C114" s="79" t="e">
        <f>C107/(((C111-80)/(80-C110))^(1/C112))</f>
        <v>#NUM!</v>
      </c>
      <c r="D114" s="79" t="e">
        <f t="shared" ref="D114:T114" si="130">D107/(((D111-80)/(80-D110))^(1/D112))</f>
        <v>#NUM!</v>
      </c>
      <c r="E114" s="79">
        <f t="shared" si="130"/>
        <v>430.90057968055521</v>
      </c>
      <c r="F114" s="79">
        <f t="shared" si="130"/>
        <v>221.76436979500204</v>
      </c>
      <c r="G114" s="79">
        <f t="shared" si="130"/>
        <v>157.02042607110766</v>
      </c>
      <c r="H114" s="79">
        <f t="shared" si="130"/>
        <v>175.72888326245146</v>
      </c>
      <c r="I114" s="79">
        <f t="shared" si="130"/>
        <v>236.86171899467431</v>
      </c>
      <c r="J114" s="79">
        <f t="shared" si="130"/>
        <v>297.0839896011031</v>
      </c>
      <c r="K114" s="79">
        <f t="shared" si="130"/>
        <v>251.90221238398595</v>
      </c>
      <c r="L114" s="79">
        <f t="shared" si="130"/>
        <v>0.95500413850144683</v>
      </c>
      <c r="M114" s="79">
        <f t="shared" si="130"/>
        <v>0.76869907723436792</v>
      </c>
      <c r="N114" s="79">
        <f t="shared" si="130"/>
        <v>0.56407428805797932</v>
      </c>
      <c r="O114" s="79">
        <f t="shared" si="130"/>
        <v>1.6857887493765018</v>
      </c>
      <c r="P114" s="79">
        <f t="shared" si="130"/>
        <v>0.60348056758849866</v>
      </c>
      <c r="Q114" s="79">
        <f t="shared" si="130"/>
        <v>0.47745639876552198</v>
      </c>
      <c r="R114" s="79">
        <f t="shared" si="130"/>
        <v>1.9473452886463491</v>
      </c>
      <c r="S114" s="79">
        <f t="shared" si="130"/>
        <v>1.1299038329422704</v>
      </c>
      <c r="T114" s="79">
        <f t="shared" si="130"/>
        <v>1.27478139033148</v>
      </c>
    </row>
  </sheetData>
  <mergeCells count="2">
    <mergeCell ref="A59:AF59"/>
    <mergeCell ref="A88:AF88"/>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D89EEC-64AE-4A33-8B5D-AC8E2DA8E60D}">
  <dimension ref="C2:S12"/>
  <sheetViews>
    <sheetView workbookViewId="0">
      <selection activeCell="L30" sqref="L30"/>
    </sheetView>
  </sheetViews>
  <sheetFormatPr defaultRowHeight="15" x14ac:dyDescent="0.25"/>
  <cols>
    <col min="3" max="3" width="12.140625" customWidth="1"/>
  </cols>
  <sheetData>
    <row r="2" spans="3:19" x14ac:dyDescent="0.25">
      <c r="D2" s="116"/>
      <c r="E2" s="116"/>
      <c r="F2" s="116"/>
      <c r="G2" s="116"/>
      <c r="H2" s="116" t="s">
        <v>192</v>
      </c>
      <c r="I2" s="116"/>
      <c r="J2" s="116"/>
      <c r="K2" s="116"/>
      <c r="L2" s="115"/>
      <c r="M2" s="115"/>
      <c r="N2" s="115"/>
      <c r="O2" s="115"/>
      <c r="P2" s="115" t="s">
        <v>151</v>
      </c>
      <c r="Q2" s="115"/>
      <c r="R2" s="115"/>
      <c r="S2" s="115"/>
    </row>
    <row r="3" spans="3:19" x14ac:dyDescent="0.25">
      <c r="C3" s="10" t="s">
        <v>91</v>
      </c>
      <c r="D3" s="1">
        <v>-96.31</v>
      </c>
      <c r="E3" s="1">
        <v>-95.04</v>
      </c>
      <c r="F3" s="1">
        <v>-92.98</v>
      </c>
      <c r="G3" s="1">
        <v>-97.79</v>
      </c>
      <c r="H3" s="1">
        <v>-106</v>
      </c>
      <c r="I3" s="1">
        <v>-108.5</v>
      </c>
      <c r="J3" s="1">
        <v>-94.71</v>
      </c>
      <c r="K3" s="1">
        <v>-121</v>
      </c>
      <c r="L3" s="1">
        <v>-99.28</v>
      </c>
      <c r="M3" s="1" t="s">
        <v>92</v>
      </c>
      <c r="N3" s="1">
        <v>-104.2</v>
      </c>
      <c r="O3" s="1">
        <v>-100.6</v>
      </c>
      <c r="P3" s="1">
        <v>-101.5</v>
      </c>
      <c r="Q3" s="1">
        <v>-101.7</v>
      </c>
      <c r="R3" s="1">
        <v>-91.58</v>
      </c>
      <c r="S3" s="1">
        <v>-99.32</v>
      </c>
    </row>
    <row r="4" spans="3:19" x14ac:dyDescent="0.25">
      <c r="C4" s="10" t="s">
        <v>93</v>
      </c>
      <c r="D4" s="1">
        <v>-10.9</v>
      </c>
      <c r="E4" s="1">
        <v>3.8159999999999998</v>
      </c>
      <c r="F4" s="1">
        <v>-9.6539999999999999</v>
      </c>
      <c r="G4" s="1">
        <v>14.83</v>
      </c>
      <c r="H4" s="1">
        <v>12.87</v>
      </c>
      <c r="I4" s="1">
        <v>24.15</v>
      </c>
      <c r="J4" s="1">
        <v>30.13</v>
      </c>
      <c r="K4" s="1">
        <v>144.80000000000001</v>
      </c>
      <c r="L4" s="1">
        <v>-58.32</v>
      </c>
      <c r="M4" s="1" t="s">
        <v>92</v>
      </c>
      <c r="N4" s="1">
        <v>-66.349999999999994</v>
      </c>
      <c r="O4" s="1">
        <v>-71.739999999999995</v>
      </c>
      <c r="P4" s="1">
        <v>-76.92</v>
      </c>
      <c r="Q4" s="1">
        <v>-70.13</v>
      </c>
      <c r="R4" s="1">
        <v>-70.760000000000005</v>
      </c>
      <c r="S4" s="1" t="s">
        <v>92</v>
      </c>
    </row>
    <row r="5" spans="3:19" x14ac:dyDescent="0.25">
      <c r="C5" s="10" t="s">
        <v>94</v>
      </c>
      <c r="D5" s="1">
        <v>0.4219</v>
      </c>
      <c r="E5" s="1">
        <v>0.3629</v>
      </c>
      <c r="F5" s="1">
        <v>0.46960000000000002</v>
      </c>
      <c r="G5" s="1">
        <v>0.3538</v>
      </c>
      <c r="H5" s="1">
        <v>0.43909999999999999</v>
      </c>
      <c r="I5" s="1">
        <v>0.37569999999999998</v>
      </c>
      <c r="J5" s="1">
        <v>0.25119999999999998</v>
      </c>
      <c r="K5" s="1">
        <v>3.6510000000000001E-2</v>
      </c>
      <c r="L5" s="1">
        <v>0.24879999999999999</v>
      </c>
      <c r="M5" s="1" t="s">
        <v>92</v>
      </c>
      <c r="N5" s="1">
        <v>0.70140000000000002</v>
      </c>
      <c r="O5" s="1">
        <v>0.36849999999999999</v>
      </c>
      <c r="P5" s="1">
        <v>1.038</v>
      </c>
      <c r="Q5" s="1">
        <v>0.24709999999999999</v>
      </c>
      <c r="R5" s="1">
        <v>0.1938</v>
      </c>
      <c r="S5" s="1">
        <v>1.856E-3</v>
      </c>
    </row>
    <row r="6" spans="3:19" x14ac:dyDescent="0.25">
      <c r="C6" s="10" t="s">
        <v>95</v>
      </c>
      <c r="D6" s="1">
        <v>-2.0009999999999999</v>
      </c>
      <c r="E6" s="1">
        <v>-1.61</v>
      </c>
      <c r="F6" s="1">
        <v>-2.1749999999999998</v>
      </c>
      <c r="G6" s="1">
        <v>-1.0920000000000001</v>
      </c>
      <c r="H6" s="1">
        <v>-0.83740000000000003</v>
      </c>
      <c r="I6" s="1">
        <v>-0.69669999999999999</v>
      </c>
      <c r="J6" s="1">
        <v>-1.0249999999999999</v>
      </c>
      <c r="K6" s="1">
        <v>-0.40810000000000002</v>
      </c>
      <c r="L6" s="1">
        <v>-2.673</v>
      </c>
      <c r="M6" s="1" t="s">
        <v>92</v>
      </c>
      <c r="N6" s="1">
        <v>-3.2949999999999999</v>
      </c>
      <c r="O6" s="1" t="s">
        <v>92</v>
      </c>
      <c r="P6" s="1">
        <v>-17.32</v>
      </c>
      <c r="Q6" s="1">
        <v>-2.302</v>
      </c>
      <c r="R6" s="1">
        <v>-3.7519999999999998</v>
      </c>
      <c r="S6" s="1">
        <v>-1.6859999999999999</v>
      </c>
    </row>
    <row r="8" spans="3:19" x14ac:dyDescent="0.25">
      <c r="C8" s="75" t="s">
        <v>184</v>
      </c>
      <c r="D8" s="79">
        <f>D4*-1</f>
        <v>10.9</v>
      </c>
      <c r="E8" s="79">
        <f t="shared" ref="E8:S8" si="0">E4*-1</f>
        <v>-3.8159999999999998</v>
      </c>
      <c r="F8" s="79">
        <f t="shared" si="0"/>
        <v>9.6539999999999999</v>
      </c>
      <c r="G8" s="79">
        <f t="shared" si="0"/>
        <v>-14.83</v>
      </c>
      <c r="H8" s="79">
        <f t="shared" si="0"/>
        <v>-12.87</v>
      </c>
      <c r="I8" s="79">
        <f t="shared" si="0"/>
        <v>-24.15</v>
      </c>
      <c r="J8" s="79">
        <f t="shared" si="0"/>
        <v>-30.13</v>
      </c>
      <c r="K8" s="79">
        <f t="shared" si="0"/>
        <v>-144.80000000000001</v>
      </c>
      <c r="L8" s="79">
        <f t="shared" si="0"/>
        <v>58.32</v>
      </c>
      <c r="M8" s="79" t="e">
        <f t="shared" si="0"/>
        <v>#VALUE!</v>
      </c>
      <c r="N8" s="79">
        <f t="shared" si="0"/>
        <v>66.349999999999994</v>
      </c>
      <c r="O8" s="79">
        <f t="shared" si="0"/>
        <v>71.739999999999995</v>
      </c>
      <c r="P8" s="79">
        <f t="shared" si="0"/>
        <v>76.92</v>
      </c>
      <c r="Q8" s="79">
        <f t="shared" si="0"/>
        <v>70.13</v>
      </c>
      <c r="R8" s="79">
        <f t="shared" si="0"/>
        <v>70.760000000000005</v>
      </c>
      <c r="S8" s="79" t="e">
        <f t="shared" si="0"/>
        <v>#VALUE!</v>
      </c>
    </row>
    <row r="9" spans="3:19" x14ac:dyDescent="0.25">
      <c r="C9" s="75" t="s">
        <v>185</v>
      </c>
      <c r="D9" s="79">
        <f>D3*-1</f>
        <v>96.31</v>
      </c>
      <c r="E9" s="79">
        <f t="shared" ref="E9:S9" si="1">E3*-1</f>
        <v>95.04</v>
      </c>
      <c r="F9" s="79">
        <f t="shared" si="1"/>
        <v>92.98</v>
      </c>
      <c r="G9" s="79">
        <f t="shared" si="1"/>
        <v>97.79</v>
      </c>
      <c r="H9" s="79">
        <f t="shared" si="1"/>
        <v>106</v>
      </c>
      <c r="I9" s="79">
        <f t="shared" si="1"/>
        <v>108.5</v>
      </c>
      <c r="J9" s="79">
        <f t="shared" si="1"/>
        <v>94.71</v>
      </c>
      <c r="K9" s="79">
        <f t="shared" si="1"/>
        <v>121</v>
      </c>
      <c r="L9" s="79">
        <f t="shared" si="1"/>
        <v>99.28</v>
      </c>
      <c r="M9" s="79" t="e">
        <f t="shared" si="1"/>
        <v>#VALUE!</v>
      </c>
      <c r="N9" s="79">
        <f t="shared" si="1"/>
        <v>104.2</v>
      </c>
      <c r="O9" s="79">
        <f t="shared" si="1"/>
        <v>100.6</v>
      </c>
      <c r="P9" s="79">
        <f t="shared" si="1"/>
        <v>101.5</v>
      </c>
      <c r="Q9" s="79">
        <f t="shared" si="1"/>
        <v>101.7</v>
      </c>
      <c r="R9" s="79">
        <f t="shared" si="1"/>
        <v>91.58</v>
      </c>
      <c r="S9" s="79">
        <f t="shared" si="1"/>
        <v>99.32</v>
      </c>
    </row>
    <row r="10" spans="3:19" x14ac:dyDescent="0.25">
      <c r="C10" s="75" t="s">
        <v>168</v>
      </c>
      <c r="D10" s="79">
        <f>ABS(D6)</f>
        <v>2.0009999999999999</v>
      </c>
      <c r="E10" s="79">
        <f t="shared" ref="E10:S10" si="2">ABS(E6)</f>
        <v>1.61</v>
      </c>
      <c r="F10" s="79">
        <f t="shared" si="2"/>
        <v>2.1749999999999998</v>
      </c>
      <c r="G10" s="79">
        <f t="shared" si="2"/>
        <v>1.0920000000000001</v>
      </c>
      <c r="H10" s="79">
        <f t="shared" si="2"/>
        <v>0.83740000000000003</v>
      </c>
      <c r="I10" s="79">
        <f t="shared" si="2"/>
        <v>0.69669999999999999</v>
      </c>
      <c r="J10" s="79">
        <f t="shared" si="2"/>
        <v>1.0249999999999999</v>
      </c>
      <c r="K10" s="79">
        <f t="shared" si="2"/>
        <v>0.40810000000000002</v>
      </c>
      <c r="L10" s="79">
        <f t="shared" si="2"/>
        <v>2.673</v>
      </c>
      <c r="M10" s="79" t="e">
        <f t="shared" si="2"/>
        <v>#VALUE!</v>
      </c>
      <c r="N10" s="79">
        <f t="shared" si="2"/>
        <v>3.2949999999999999</v>
      </c>
      <c r="O10" s="79" t="e">
        <f t="shared" si="2"/>
        <v>#VALUE!</v>
      </c>
      <c r="P10" s="79">
        <f t="shared" si="2"/>
        <v>17.32</v>
      </c>
      <c r="Q10" s="79">
        <f t="shared" si="2"/>
        <v>2.302</v>
      </c>
      <c r="R10" s="79">
        <f t="shared" si="2"/>
        <v>3.7519999999999998</v>
      </c>
      <c r="S10" s="79">
        <f t="shared" si="2"/>
        <v>1.6859999999999999</v>
      </c>
    </row>
    <row r="12" spans="3:19" x14ac:dyDescent="0.25">
      <c r="C12" t="s">
        <v>177</v>
      </c>
      <c r="D12" s="79">
        <f>D5/(((D9-50)/(50-D8))^(1/D10))</f>
        <v>0.38768489372751486</v>
      </c>
      <c r="E12" s="79">
        <f t="shared" ref="E12:S12" si="3">E5/(((E9-50)/(50-E8))^(1/E10))</f>
        <v>0.40532882103499374</v>
      </c>
      <c r="F12" s="79">
        <f t="shared" si="3"/>
        <v>0.45614201407758037</v>
      </c>
      <c r="G12" s="79">
        <f t="shared" si="3"/>
        <v>0.46777709871305773</v>
      </c>
      <c r="H12" s="79">
        <f t="shared" si="3"/>
        <v>0.504170105089772</v>
      </c>
      <c r="I12" s="79">
        <f t="shared" si="3"/>
        <v>0.52797922762179206</v>
      </c>
      <c r="J12" s="79">
        <f t="shared" si="3"/>
        <v>0.44384348814072944</v>
      </c>
      <c r="K12" s="79">
        <f t="shared" si="3"/>
        <v>0.43300039662990963</v>
      </c>
      <c r="L12" s="79" t="e">
        <f t="shared" si="3"/>
        <v>#NUM!</v>
      </c>
      <c r="M12" s="79" t="e">
        <f t="shared" si="3"/>
        <v>#VALUE!</v>
      </c>
      <c r="N12" s="79" t="e">
        <f t="shared" si="3"/>
        <v>#NUM!</v>
      </c>
      <c r="O12" s="79" t="e">
        <f t="shared" si="3"/>
        <v>#VALUE!</v>
      </c>
      <c r="P12" s="79" t="e">
        <f t="shared" si="3"/>
        <v>#NUM!</v>
      </c>
      <c r="Q12" s="79" t="e">
        <f t="shared" si="3"/>
        <v>#NUM!</v>
      </c>
      <c r="R12" s="79" t="e">
        <f t="shared" si="3"/>
        <v>#NUM!</v>
      </c>
      <c r="S12" s="79" t="e">
        <f t="shared" si="3"/>
        <v>#VALUE!</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268ED3-69AE-4E06-9784-A6C142193B9D}">
  <dimension ref="A1:HI56"/>
  <sheetViews>
    <sheetView workbookViewId="0">
      <selection activeCell="K20" sqref="K20"/>
    </sheetView>
  </sheetViews>
  <sheetFormatPr defaultRowHeight="15" x14ac:dyDescent="0.25"/>
  <cols>
    <col min="1" max="1" width="18.5703125" customWidth="1"/>
  </cols>
  <sheetData>
    <row r="1" spans="1:217" x14ac:dyDescent="0.25">
      <c r="A1" s="9"/>
      <c r="B1" s="9" t="s">
        <v>19</v>
      </c>
      <c r="C1" s="9" t="s">
        <v>20</v>
      </c>
      <c r="D1" s="9" t="s">
        <v>21</v>
      </c>
      <c r="E1" s="9" t="s">
        <v>22</v>
      </c>
      <c r="F1" s="9" t="s">
        <v>23</v>
      </c>
      <c r="G1" s="9" t="s">
        <v>24</v>
      </c>
      <c r="H1" s="9" t="s">
        <v>25</v>
      </c>
      <c r="I1" s="9" t="s">
        <v>26</v>
      </c>
      <c r="J1" s="9" t="s">
        <v>27</v>
      </c>
      <c r="K1" s="9" t="s">
        <v>28</v>
      </c>
      <c r="L1" s="9" t="s">
        <v>29</v>
      </c>
      <c r="M1" s="9" t="s">
        <v>30</v>
      </c>
      <c r="N1" s="9" t="s">
        <v>31</v>
      </c>
      <c r="O1" s="9" t="s">
        <v>32</v>
      </c>
      <c r="P1" s="9" t="s">
        <v>33</v>
      </c>
      <c r="Q1" s="9" t="s">
        <v>34</v>
      </c>
      <c r="R1" s="9" t="s">
        <v>35</v>
      </c>
      <c r="S1" s="9" t="s">
        <v>36</v>
      </c>
      <c r="T1" s="9" t="s">
        <v>37</v>
      </c>
      <c r="U1" s="9" t="s">
        <v>38</v>
      </c>
      <c r="V1" s="9" t="s">
        <v>39</v>
      </c>
      <c r="W1" s="9" t="s">
        <v>40</v>
      </c>
      <c r="X1" s="9" t="s">
        <v>41</v>
      </c>
      <c r="Y1" s="9" t="s">
        <v>42</v>
      </c>
      <c r="Z1" s="9" t="s">
        <v>43</v>
      </c>
      <c r="AA1" s="9" t="s">
        <v>44</v>
      </c>
      <c r="AB1" s="9" t="s">
        <v>45</v>
      </c>
      <c r="AC1" s="9" t="s">
        <v>46</v>
      </c>
      <c r="AD1" s="9" t="s">
        <v>47</v>
      </c>
      <c r="AE1" s="9" t="s">
        <v>48</v>
      </c>
      <c r="AF1" s="9" t="s">
        <v>49</v>
      </c>
      <c r="AG1" s="9" t="s">
        <v>50</v>
      </c>
      <c r="AH1" s="9" t="s">
        <v>51</v>
      </c>
      <c r="AI1" s="9" t="s">
        <v>52</v>
      </c>
      <c r="AJ1" s="9" t="s">
        <v>53</v>
      </c>
      <c r="AK1" s="9" t="s">
        <v>54</v>
      </c>
      <c r="AL1" s="9" t="s">
        <v>55</v>
      </c>
      <c r="AM1" s="9" t="s">
        <v>56</v>
      </c>
      <c r="AN1" s="9" t="s">
        <v>57</v>
      </c>
      <c r="AO1" s="9" t="s">
        <v>58</v>
      </c>
      <c r="AP1" s="9" t="s">
        <v>59</v>
      </c>
      <c r="AQ1" s="9" t="s">
        <v>60</v>
      </c>
      <c r="AR1" s="9" t="s">
        <v>61</v>
      </c>
      <c r="AS1" s="9" t="s">
        <v>62</v>
      </c>
      <c r="AT1" s="9" t="s">
        <v>63</v>
      </c>
      <c r="AU1" s="9" t="s">
        <v>64</v>
      </c>
      <c r="AV1" s="9" t="s">
        <v>65</v>
      </c>
      <c r="AW1" s="9" t="s">
        <v>66</v>
      </c>
      <c r="AX1" s="9" t="s">
        <v>67</v>
      </c>
      <c r="AY1" s="9" t="s">
        <v>68</v>
      </c>
      <c r="AZ1" s="9" t="s">
        <v>69</v>
      </c>
      <c r="BA1" s="9" t="s">
        <v>70</v>
      </c>
      <c r="BB1" s="9" t="s">
        <v>71</v>
      </c>
      <c r="BC1" s="9" t="s">
        <v>72</v>
      </c>
      <c r="BD1" s="9" t="s">
        <v>73</v>
      </c>
      <c r="BE1" s="9" t="s">
        <v>74</v>
      </c>
      <c r="BF1" s="9" t="s">
        <v>75</v>
      </c>
      <c r="BG1" s="9" t="s">
        <v>76</v>
      </c>
      <c r="BH1" s="9" t="s">
        <v>77</v>
      </c>
      <c r="BI1" s="9" t="s">
        <v>78</v>
      </c>
      <c r="BJ1" s="9" t="s">
        <v>79</v>
      </c>
      <c r="BK1" s="9" t="s">
        <v>80</v>
      </c>
      <c r="BL1" s="9" t="s">
        <v>81</v>
      </c>
      <c r="BM1" s="9" t="s">
        <v>19</v>
      </c>
      <c r="BN1" s="9" t="s">
        <v>20</v>
      </c>
      <c r="BO1" s="9" t="s">
        <v>21</v>
      </c>
      <c r="BP1" s="9" t="s">
        <v>22</v>
      </c>
      <c r="BQ1" s="9" t="s">
        <v>23</v>
      </c>
      <c r="BR1" s="9" t="s">
        <v>24</v>
      </c>
      <c r="BS1" s="9" t="s">
        <v>25</v>
      </c>
      <c r="BT1" s="9" t="s">
        <v>26</v>
      </c>
      <c r="BU1" s="9" t="s">
        <v>27</v>
      </c>
      <c r="BV1" s="9" t="s">
        <v>82</v>
      </c>
      <c r="BW1" s="9" t="s">
        <v>83</v>
      </c>
      <c r="BX1" s="9" t="s">
        <v>84</v>
      </c>
      <c r="BY1" s="9" t="s">
        <v>85</v>
      </c>
      <c r="BZ1" s="9" t="s">
        <v>86</v>
      </c>
      <c r="CA1" s="9" t="s">
        <v>87</v>
      </c>
      <c r="CB1" s="9" t="s">
        <v>88</v>
      </c>
      <c r="CC1" s="9" t="s">
        <v>89</v>
      </c>
      <c r="CD1" s="9" t="s">
        <v>90</v>
      </c>
      <c r="CE1" s="9" t="s">
        <v>73</v>
      </c>
      <c r="CF1" s="9" t="s">
        <v>74</v>
      </c>
      <c r="CG1" s="9" t="s">
        <v>75</v>
      </c>
      <c r="CH1" s="9" t="s">
        <v>76</v>
      </c>
      <c r="CI1" s="9" t="s">
        <v>77</v>
      </c>
      <c r="CJ1" s="9" t="s">
        <v>78</v>
      </c>
      <c r="CK1" s="9" t="s">
        <v>79</v>
      </c>
      <c r="CL1" s="9" t="s">
        <v>80</v>
      </c>
      <c r="CM1" s="9" t="s">
        <v>81</v>
      </c>
      <c r="CN1" s="9" t="s">
        <v>55</v>
      </c>
      <c r="CO1" s="9" t="s">
        <v>56</v>
      </c>
      <c r="CP1" s="9" t="s">
        <v>57</v>
      </c>
      <c r="CQ1" s="9" t="s">
        <v>58</v>
      </c>
      <c r="CR1" s="9" t="s">
        <v>59</v>
      </c>
      <c r="CS1" s="9" t="s">
        <v>60</v>
      </c>
      <c r="CT1" s="9" t="s">
        <v>61</v>
      </c>
      <c r="CU1" s="9" t="s">
        <v>62</v>
      </c>
      <c r="CV1" s="9" t="s">
        <v>63</v>
      </c>
      <c r="CW1" s="9" t="s">
        <v>82</v>
      </c>
      <c r="CX1" s="9" t="s">
        <v>83</v>
      </c>
      <c r="CY1" s="9" t="s">
        <v>84</v>
      </c>
      <c r="CZ1" s="9" t="s">
        <v>85</v>
      </c>
      <c r="DA1" s="9" t="s">
        <v>86</v>
      </c>
      <c r="DB1" s="9" t="s">
        <v>87</v>
      </c>
      <c r="DC1" s="9" t="s">
        <v>88</v>
      </c>
      <c r="DD1" s="9" t="s">
        <v>89</v>
      </c>
      <c r="DE1" s="9" t="s">
        <v>90</v>
      </c>
      <c r="DF1" s="9"/>
      <c r="DG1" s="9"/>
      <c r="DH1" s="9"/>
      <c r="DI1" s="9"/>
      <c r="DJ1" s="9"/>
      <c r="DK1" s="9"/>
      <c r="DL1" s="9"/>
      <c r="DM1" s="9"/>
      <c r="DN1" s="9"/>
      <c r="DO1" s="9"/>
      <c r="DP1" s="9"/>
      <c r="DQ1" s="9"/>
      <c r="DR1" s="9"/>
      <c r="DS1" s="9"/>
      <c r="DT1" s="9"/>
      <c r="DU1" s="9"/>
      <c r="DV1" s="9"/>
      <c r="DW1" s="9"/>
      <c r="DX1" s="9"/>
      <c r="DY1" s="9"/>
      <c r="DZ1" s="9"/>
      <c r="EA1" s="9"/>
      <c r="EB1" s="9"/>
      <c r="EC1" s="9"/>
      <c r="ED1" s="9"/>
      <c r="EE1" s="9"/>
      <c r="EF1" s="9"/>
      <c r="EG1" s="9"/>
      <c r="EH1" s="9"/>
      <c r="EI1" s="9"/>
      <c r="EJ1" s="9"/>
      <c r="EK1" s="9"/>
      <c r="EL1" s="9"/>
      <c r="EM1" s="9"/>
      <c r="EN1" s="9"/>
      <c r="EO1" s="9"/>
      <c r="EP1" s="9"/>
      <c r="EQ1" s="9"/>
      <c r="ER1" s="9"/>
      <c r="ES1" s="9"/>
      <c r="ET1" s="9"/>
      <c r="EU1" s="9"/>
      <c r="EV1" s="9"/>
      <c r="EW1" s="9"/>
      <c r="EX1" s="9"/>
      <c r="EY1" s="9"/>
      <c r="EZ1" s="9"/>
      <c r="FA1" s="9"/>
      <c r="FB1" s="9"/>
      <c r="FC1" s="9"/>
      <c r="FD1" s="9"/>
      <c r="FE1" s="9"/>
      <c r="FF1" s="9"/>
      <c r="FG1" s="9"/>
      <c r="FH1" s="9"/>
      <c r="FI1" s="9"/>
      <c r="FJ1" s="9"/>
      <c r="FK1" s="9"/>
      <c r="FL1" s="9"/>
      <c r="FM1" s="9"/>
      <c r="FN1" s="9"/>
      <c r="FO1" s="9"/>
      <c r="FP1" s="9"/>
      <c r="FQ1" s="9"/>
      <c r="FR1" s="9"/>
      <c r="FS1" s="9"/>
      <c r="FT1" s="9"/>
      <c r="FU1" s="9"/>
      <c r="FV1" s="9"/>
      <c r="FW1" s="9"/>
      <c r="FX1" s="9"/>
      <c r="FY1" s="9"/>
      <c r="FZ1" s="9"/>
      <c r="GA1" s="9"/>
      <c r="GB1" s="9"/>
      <c r="GC1" s="9"/>
      <c r="GD1" s="9"/>
      <c r="GE1" s="9"/>
      <c r="GF1" s="9"/>
      <c r="GG1" s="9"/>
      <c r="GH1" s="9"/>
      <c r="GI1" s="9"/>
      <c r="GJ1" s="9"/>
      <c r="GK1" s="9"/>
      <c r="GL1" s="9"/>
      <c r="GM1" s="9"/>
      <c r="GN1" s="9"/>
      <c r="GO1" s="9"/>
      <c r="GP1" s="9"/>
      <c r="GQ1" s="9"/>
      <c r="GR1" s="9"/>
      <c r="GS1" s="9"/>
      <c r="GT1" s="9"/>
      <c r="GU1" s="9"/>
      <c r="GV1" s="9"/>
      <c r="GW1" s="9"/>
      <c r="GX1" s="9"/>
      <c r="GY1" s="9"/>
      <c r="GZ1" s="9"/>
      <c r="HA1" s="9"/>
      <c r="HB1" s="9"/>
      <c r="HC1" s="9"/>
      <c r="HD1" s="9"/>
      <c r="HE1" s="9"/>
      <c r="HF1" s="9"/>
      <c r="HG1" s="9"/>
      <c r="HH1" s="9"/>
      <c r="HI1" s="9"/>
    </row>
    <row r="2" spans="1:217" x14ac:dyDescent="0.25">
      <c r="A2" s="10" t="s">
        <v>91</v>
      </c>
      <c r="B2" s="1">
        <v>-95.76</v>
      </c>
      <c r="C2" s="1">
        <v>-91.71</v>
      </c>
      <c r="D2" s="1">
        <v>-87.87</v>
      </c>
      <c r="E2" s="1">
        <v>-99.38</v>
      </c>
      <c r="F2" s="1">
        <v>-99.27</v>
      </c>
      <c r="G2" s="1">
        <v>-95.64</v>
      </c>
      <c r="H2" s="1">
        <v>-94.01</v>
      </c>
      <c r="I2" s="1">
        <v>-87.81</v>
      </c>
      <c r="J2" s="1">
        <v>-95.64</v>
      </c>
      <c r="K2" s="1">
        <v>-100.3</v>
      </c>
      <c r="L2" s="1">
        <v>-98.8</v>
      </c>
      <c r="M2" s="1">
        <v>-99.19</v>
      </c>
      <c r="N2" s="1">
        <v>-97.67</v>
      </c>
      <c r="O2" s="1">
        <v>-101.2</v>
      </c>
      <c r="P2" s="1">
        <v>-99.57</v>
      </c>
      <c r="Q2" s="1">
        <v>-97.75</v>
      </c>
      <c r="R2" s="1">
        <v>-98.93</v>
      </c>
      <c r="S2" s="1">
        <v>-99.57</v>
      </c>
      <c r="T2" s="1">
        <v>-98.62</v>
      </c>
      <c r="U2" s="1">
        <v>-97.49</v>
      </c>
      <c r="V2" s="1">
        <v>-98.79</v>
      </c>
      <c r="W2" s="1">
        <v>-99</v>
      </c>
      <c r="X2" s="1">
        <v>-99.03</v>
      </c>
      <c r="Y2" s="1">
        <v>-100</v>
      </c>
      <c r="Z2" s="1">
        <v>-99.87</v>
      </c>
      <c r="AA2" s="1">
        <v>-100.5</v>
      </c>
      <c r="AB2" s="1">
        <v>-100</v>
      </c>
      <c r="AC2" s="1">
        <v>-67.13</v>
      </c>
      <c r="AD2" s="1">
        <v>-95.4</v>
      </c>
      <c r="AE2" s="1">
        <v>-90.63</v>
      </c>
      <c r="AF2" s="1">
        <v>-99.59</v>
      </c>
      <c r="AG2" s="1">
        <v>-93.84</v>
      </c>
      <c r="AH2" s="1">
        <v>-104.8</v>
      </c>
      <c r="AI2" s="1">
        <v>-106.2</v>
      </c>
      <c r="AJ2" s="1">
        <v>-102.5</v>
      </c>
      <c r="AK2" s="1">
        <v>-104.8</v>
      </c>
      <c r="AL2" s="1">
        <v>-98.93</v>
      </c>
      <c r="AM2" s="1">
        <v>-99.94</v>
      </c>
      <c r="AN2" s="1">
        <v>-100</v>
      </c>
      <c r="AO2" s="1">
        <v>-100.2</v>
      </c>
      <c r="AP2" s="1">
        <v>-100.1</v>
      </c>
      <c r="AQ2" s="1">
        <v>-100.1</v>
      </c>
      <c r="AR2" s="1">
        <v>-99.92</v>
      </c>
      <c r="AS2" s="1">
        <v>-99.97</v>
      </c>
      <c r="AT2" s="1">
        <v>-99.95</v>
      </c>
      <c r="AU2" s="1">
        <v>-98.98</v>
      </c>
      <c r="AV2" s="1">
        <v>-99.54</v>
      </c>
      <c r="AW2" s="1">
        <v>-98.9</v>
      </c>
      <c r="AX2" s="1">
        <v>-100.4</v>
      </c>
      <c r="AY2" s="1">
        <v>-100.4</v>
      </c>
      <c r="AZ2" s="1">
        <v>-99.58</v>
      </c>
      <c r="BA2" s="1">
        <v>-99.94</v>
      </c>
      <c r="BB2" s="1">
        <v>-100.1</v>
      </c>
      <c r="BC2" s="1">
        <v>-100.3</v>
      </c>
      <c r="BD2" s="1">
        <v>-99.83</v>
      </c>
      <c r="BE2" s="1">
        <v>-100</v>
      </c>
      <c r="BF2" s="1">
        <v>-99.81</v>
      </c>
      <c r="BG2" s="1">
        <v>-100.6</v>
      </c>
      <c r="BH2" s="1">
        <v>-101.7</v>
      </c>
      <c r="BI2" s="1">
        <v>-99.74</v>
      </c>
      <c r="BJ2" s="1">
        <v>-100.4</v>
      </c>
      <c r="BK2" s="1">
        <v>-100.3</v>
      </c>
      <c r="BL2" s="1">
        <v>-100.5</v>
      </c>
      <c r="BM2" s="1">
        <v>-98.3</v>
      </c>
      <c r="BN2" s="1">
        <v>-93.58</v>
      </c>
      <c r="BO2" s="1">
        <v>-90.25</v>
      </c>
      <c r="BP2" s="1">
        <v>-99.91</v>
      </c>
      <c r="BQ2" s="1">
        <v>-100.1</v>
      </c>
      <c r="BR2" s="1">
        <v>-33682</v>
      </c>
      <c r="BS2" s="1">
        <v>-99.98</v>
      </c>
      <c r="BT2" s="1">
        <v>-100.7</v>
      </c>
      <c r="BU2" s="1">
        <v>-100.5</v>
      </c>
      <c r="BV2" s="1">
        <v>-74.349999999999994</v>
      </c>
      <c r="BW2" s="1">
        <v>-101.9</v>
      </c>
      <c r="BX2" s="1">
        <v>-67.23</v>
      </c>
      <c r="BY2" s="1">
        <v>-117</v>
      </c>
      <c r="BZ2" s="1">
        <v>-92.79</v>
      </c>
      <c r="CA2" s="1">
        <v>-87.71</v>
      </c>
      <c r="CB2" s="1">
        <v>-55.15</v>
      </c>
      <c r="CC2" s="1">
        <v>-103.2</v>
      </c>
      <c r="CD2" s="1">
        <v>-87.71</v>
      </c>
      <c r="CE2" s="1">
        <v>-110.9</v>
      </c>
      <c r="CF2" s="1">
        <v>-107</v>
      </c>
      <c r="CG2" s="1">
        <v>-101.4</v>
      </c>
      <c r="CH2" s="1">
        <v>-102.2</v>
      </c>
      <c r="CI2" s="1">
        <v>-102.6</v>
      </c>
      <c r="CJ2" s="1">
        <v>-107.3</v>
      </c>
      <c r="CK2" s="1">
        <v>-99.95</v>
      </c>
      <c r="CL2" s="1">
        <v>-108.1</v>
      </c>
      <c r="CM2" s="1">
        <v>-107.3</v>
      </c>
      <c r="CN2" s="1">
        <v>-52.01</v>
      </c>
      <c r="CO2" s="1">
        <v>-61.28</v>
      </c>
      <c r="CP2" s="1">
        <v>-68.55</v>
      </c>
      <c r="CQ2" s="1">
        <v>-88.33</v>
      </c>
      <c r="CR2" s="1">
        <v>-66.7</v>
      </c>
      <c r="CS2" s="1">
        <v>-65.91</v>
      </c>
      <c r="CT2" s="1">
        <v>-67.52</v>
      </c>
      <c r="CU2" s="1">
        <v>-62.22</v>
      </c>
      <c r="CV2" s="1">
        <v>-65.91</v>
      </c>
      <c r="CW2" s="1">
        <v>-82.21</v>
      </c>
      <c r="CX2" s="1">
        <v>-283.5</v>
      </c>
      <c r="CY2" s="1">
        <v>-77.52</v>
      </c>
      <c r="CZ2" s="1">
        <v>-110.8</v>
      </c>
      <c r="DA2" s="1">
        <v>-248685</v>
      </c>
      <c r="DB2" s="1">
        <v>-81.72</v>
      </c>
      <c r="DC2" s="1">
        <v>-103.2</v>
      </c>
      <c r="DD2" s="1">
        <v>-92.02</v>
      </c>
      <c r="DE2" s="1">
        <v>-81.72</v>
      </c>
      <c r="DF2" s="1">
        <v>-23.9</v>
      </c>
      <c r="DG2" s="1">
        <v>-83.3</v>
      </c>
      <c r="DH2" s="1">
        <v>-94.3</v>
      </c>
      <c r="DI2" s="1" t="s">
        <v>92</v>
      </c>
      <c r="DJ2" s="1">
        <v>-24.65</v>
      </c>
      <c r="DK2" s="1">
        <v>-23.97</v>
      </c>
      <c r="DL2" s="1">
        <v>-51.14</v>
      </c>
      <c r="DM2" s="1">
        <v>-41.78</v>
      </c>
      <c r="DN2" s="1">
        <v>-52.24</v>
      </c>
      <c r="DO2" s="1">
        <v>-99.52</v>
      </c>
      <c r="DP2" s="1">
        <v>-99.76</v>
      </c>
      <c r="DQ2" s="1">
        <v>-100.1</v>
      </c>
      <c r="DR2" s="1">
        <v>-99.51</v>
      </c>
      <c r="DS2" s="1">
        <v>-99.98</v>
      </c>
      <c r="DT2" s="1">
        <v>-100.1</v>
      </c>
      <c r="DU2" s="1">
        <v>-100</v>
      </c>
      <c r="DV2" s="1">
        <v>-99.85</v>
      </c>
      <c r="DW2" s="1">
        <v>-99.55</v>
      </c>
      <c r="DX2" s="1">
        <v>-89.75</v>
      </c>
      <c r="DY2" s="1">
        <v>-102</v>
      </c>
      <c r="DZ2" s="1">
        <v>-98.4</v>
      </c>
      <c r="EA2" s="1">
        <v>-100.4</v>
      </c>
      <c r="EB2" s="1">
        <v>-100.9</v>
      </c>
      <c r="EC2" s="1">
        <v>-100.2</v>
      </c>
      <c r="ED2" s="1">
        <v>-99.99</v>
      </c>
      <c r="EE2" s="1">
        <v>-99.86</v>
      </c>
      <c r="EF2" s="1">
        <v>-100.8</v>
      </c>
      <c r="EG2" s="1">
        <v>-99.9</v>
      </c>
      <c r="EH2" s="1">
        <v>-105.1</v>
      </c>
      <c r="EI2" s="1">
        <v>-100.8</v>
      </c>
      <c r="EJ2" s="1">
        <v>-100.5</v>
      </c>
      <c r="EK2" s="1">
        <v>-100.6</v>
      </c>
      <c r="EL2" s="1">
        <v>-101.8</v>
      </c>
      <c r="EM2" s="1">
        <v>-104.8</v>
      </c>
      <c r="EN2" s="1">
        <v>-103.8</v>
      </c>
      <c r="EO2" s="1">
        <v>-99.67</v>
      </c>
      <c r="EP2" s="1">
        <v>-99.42</v>
      </c>
      <c r="EQ2" s="1">
        <v>-100.5</v>
      </c>
      <c r="ER2" s="1">
        <v>-101.9</v>
      </c>
      <c r="ES2" s="1">
        <v>-99.78</v>
      </c>
      <c r="ET2" s="1">
        <v>-100.5</v>
      </c>
      <c r="EU2" s="1">
        <v>-99.82</v>
      </c>
      <c r="EV2" s="1">
        <v>-100.4</v>
      </c>
      <c r="EW2" s="1">
        <v>-99.96</v>
      </c>
      <c r="EX2" s="1">
        <v>-100</v>
      </c>
      <c r="EY2" s="1">
        <v>-99.73</v>
      </c>
      <c r="EZ2" s="1">
        <v>-98.82</v>
      </c>
      <c r="FA2" s="1">
        <v>-100.3</v>
      </c>
      <c r="FB2" s="1">
        <v>-99.12</v>
      </c>
      <c r="FC2" s="1">
        <v>-99.85</v>
      </c>
      <c r="FD2" s="1">
        <v>-100.2</v>
      </c>
      <c r="FE2" s="1">
        <v>-100.4</v>
      </c>
      <c r="FF2" s="1">
        <v>-99.32</v>
      </c>
      <c r="FG2" s="1">
        <v>-98.59</v>
      </c>
      <c r="FH2" s="1">
        <v>-99.87</v>
      </c>
      <c r="FI2" s="1">
        <v>-99.97</v>
      </c>
      <c r="FJ2" s="1">
        <v>-99.91</v>
      </c>
      <c r="FK2" s="1">
        <v>-99.87</v>
      </c>
      <c r="FL2" s="1">
        <v>-99.97</v>
      </c>
      <c r="FM2" s="1">
        <v>-99.91</v>
      </c>
      <c r="FN2" s="1">
        <v>-99.96</v>
      </c>
      <c r="FO2" s="1">
        <v>-99.96</v>
      </c>
      <c r="FP2" s="1">
        <v>-99.88</v>
      </c>
      <c r="FQ2" s="1">
        <v>-101.5</v>
      </c>
      <c r="FR2" s="1">
        <v>-100.1</v>
      </c>
      <c r="FS2" s="1">
        <v>-99.44</v>
      </c>
      <c r="FT2" s="1">
        <v>-101.5</v>
      </c>
      <c r="FU2" s="1">
        <v>-100.1</v>
      </c>
      <c r="FV2" s="1">
        <v>-99.44</v>
      </c>
      <c r="FW2" s="1">
        <v>-99.83</v>
      </c>
      <c r="FX2" s="1">
        <v>-99.92</v>
      </c>
      <c r="FY2" s="1">
        <v>-99.98</v>
      </c>
      <c r="FZ2" s="1">
        <v>-97.61</v>
      </c>
      <c r="GA2" s="1">
        <v>-104.9</v>
      </c>
      <c r="GB2" s="1">
        <v>-101.5</v>
      </c>
      <c r="GC2" s="1">
        <v>-102.4</v>
      </c>
      <c r="GD2" s="1">
        <v>-98.02</v>
      </c>
      <c r="GE2" s="1">
        <v>-99.67</v>
      </c>
      <c r="GF2" s="1">
        <v>-106.7</v>
      </c>
      <c r="GG2" s="1">
        <v>-102.5</v>
      </c>
      <c r="GH2" s="1">
        <v>-104</v>
      </c>
      <c r="GI2" s="1">
        <v>-106</v>
      </c>
      <c r="GJ2" s="1">
        <v>-106.1</v>
      </c>
      <c r="GK2" s="1">
        <v>-107.2</v>
      </c>
      <c r="GL2" s="1">
        <v>-112.1</v>
      </c>
      <c r="GM2" s="1">
        <v>-117.9</v>
      </c>
      <c r="GN2" s="1">
        <v>-105.9</v>
      </c>
      <c r="GO2" s="1">
        <v>-102.8</v>
      </c>
      <c r="GP2" s="1">
        <v>-104</v>
      </c>
      <c r="GQ2" s="1">
        <v>-102.1</v>
      </c>
      <c r="GR2" s="1">
        <v>-2.7050000000000001</v>
      </c>
      <c r="GS2" s="1">
        <v>15.07</v>
      </c>
      <c r="GT2" s="1">
        <v>-7.7990000000000004</v>
      </c>
      <c r="GU2" s="1">
        <v>-4.3419999999999996</v>
      </c>
      <c r="GV2" s="1">
        <v>-6.0090000000000003</v>
      </c>
      <c r="GW2" s="1">
        <v>-27.85</v>
      </c>
      <c r="GX2" s="1">
        <v>-39.82</v>
      </c>
      <c r="GY2" s="1">
        <v>-648414</v>
      </c>
      <c r="GZ2" s="1">
        <v>-42.11</v>
      </c>
      <c r="HA2" s="1">
        <v>-101.2</v>
      </c>
      <c r="HB2" s="1">
        <v>-100</v>
      </c>
      <c r="HC2" s="1">
        <v>-101.9</v>
      </c>
      <c r="HD2" s="1">
        <v>-101.7</v>
      </c>
      <c r="HE2" s="1">
        <v>-101.2</v>
      </c>
      <c r="HF2" s="1">
        <v>-105.1</v>
      </c>
      <c r="HG2" s="1">
        <v>-104.3</v>
      </c>
      <c r="HH2" s="1">
        <v>-102.2</v>
      </c>
      <c r="HI2" s="1">
        <v>-101.6</v>
      </c>
    </row>
    <row r="3" spans="1:217" x14ac:dyDescent="0.25">
      <c r="A3" s="10" t="s">
        <v>93</v>
      </c>
      <c r="B3" s="1">
        <v>-13.53</v>
      </c>
      <c r="C3" s="1">
        <v>-3.9969999999999999</v>
      </c>
      <c r="D3" s="1">
        <v>53.86</v>
      </c>
      <c r="E3" s="1">
        <v>-7.9169999999999998</v>
      </c>
      <c r="F3" s="1">
        <v>-25.09</v>
      </c>
      <c r="G3" s="1">
        <v>4.9909999999999997</v>
      </c>
      <c r="H3" s="1">
        <v>13.37</v>
      </c>
      <c r="I3" s="1">
        <v>-0.86770000000000003</v>
      </c>
      <c r="J3" s="1">
        <v>4.9909999999999997</v>
      </c>
      <c r="K3" s="1">
        <v>28.53</v>
      </c>
      <c r="L3" s="1">
        <v>25.18</v>
      </c>
      <c r="M3" s="1">
        <v>51.48</v>
      </c>
      <c r="N3" s="1">
        <v>17.18</v>
      </c>
      <c r="O3" s="1">
        <v>1.4470000000000001</v>
      </c>
      <c r="P3" s="1">
        <v>12.84</v>
      </c>
      <c r="Q3" s="1">
        <v>9.9130000000000003</v>
      </c>
      <c r="R3" s="1">
        <v>7.4720000000000004</v>
      </c>
      <c r="S3" s="1">
        <v>12.84</v>
      </c>
      <c r="T3" s="1">
        <v>8.8000000000000007</v>
      </c>
      <c r="U3" s="1">
        <v>-1.837</v>
      </c>
      <c r="V3" s="1">
        <v>12.72</v>
      </c>
      <c r="W3" s="1">
        <v>11.71</v>
      </c>
      <c r="X3" s="1">
        <v>-1.127</v>
      </c>
      <c r="Y3" s="1">
        <v>15.49</v>
      </c>
      <c r="Z3" s="1">
        <v>-0.56399999999999995</v>
      </c>
      <c r="AA3" s="1">
        <v>7.5369999999999999</v>
      </c>
      <c r="AB3" s="1">
        <v>15.49</v>
      </c>
      <c r="AC3" s="1">
        <v>18.48</v>
      </c>
      <c r="AD3" s="1">
        <v>2.1339999999999999</v>
      </c>
      <c r="AE3" s="1">
        <v>29.99</v>
      </c>
      <c r="AF3" s="1">
        <v>-0.3795</v>
      </c>
      <c r="AG3" s="1">
        <v>-5.9909999999999997</v>
      </c>
      <c r="AH3" s="1">
        <v>21.85</v>
      </c>
      <c r="AI3" s="1">
        <v>2.456</v>
      </c>
      <c r="AJ3" s="1">
        <v>5.7460000000000004</v>
      </c>
      <c r="AK3" s="1">
        <v>21.85</v>
      </c>
      <c r="AL3" s="1">
        <v>11.99</v>
      </c>
      <c r="AM3" s="1">
        <v>16.5</v>
      </c>
      <c r="AN3" s="1">
        <v>16.059999999999999</v>
      </c>
      <c r="AO3" s="1">
        <v>27.9</v>
      </c>
      <c r="AP3" s="1">
        <v>-6.9720000000000004</v>
      </c>
      <c r="AQ3" s="1">
        <v>10.93</v>
      </c>
      <c r="AR3" s="1">
        <v>-0.55100000000000005</v>
      </c>
      <c r="AS3" s="1">
        <v>20.440000000000001</v>
      </c>
      <c r="AT3" s="1">
        <v>-17.7</v>
      </c>
      <c r="AU3" s="1">
        <v>18.57</v>
      </c>
      <c r="AV3" s="1">
        <v>21.63</v>
      </c>
      <c r="AW3" s="1">
        <v>5.3739999999999997</v>
      </c>
      <c r="AX3" s="1">
        <v>-4.2069999999999999</v>
      </c>
      <c r="AY3" s="1">
        <v>9.9719999999999995</v>
      </c>
      <c r="AZ3" s="1">
        <v>4.5469999999999997</v>
      </c>
      <c r="BA3" s="1">
        <v>2.8109999999999999</v>
      </c>
      <c r="BB3" s="1">
        <v>2.3479999999999999</v>
      </c>
      <c r="BC3" s="1">
        <v>4.1820000000000004</v>
      </c>
      <c r="BD3" s="1">
        <v>10.199999999999999</v>
      </c>
      <c r="BE3" s="1">
        <v>9.8439999999999994</v>
      </c>
      <c r="BF3" s="1">
        <v>-7.734</v>
      </c>
      <c r="BG3" s="1">
        <v>-1.1990000000000001</v>
      </c>
      <c r="BH3" s="1">
        <v>-10.83</v>
      </c>
      <c r="BI3" s="1">
        <v>-6.8760000000000003</v>
      </c>
      <c r="BJ3" s="1">
        <v>8.66</v>
      </c>
      <c r="BK3" s="1">
        <v>14.93</v>
      </c>
      <c r="BL3" s="1">
        <v>-0.31830000000000003</v>
      </c>
      <c r="BM3" s="1">
        <v>25.76</v>
      </c>
      <c r="BN3" s="1">
        <v>3.262</v>
      </c>
      <c r="BO3" s="1">
        <v>-5.87</v>
      </c>
      <c r="BP3" s="1">
        <v>-12.24</v>
      </c>
      <c r="BQ3" s="1">
        <v>5.97</v>
      </c>
      <c r="BR3" s="1">
        <v>-0.51590000000000003</v>
      </c>
      <c r="BS3" s="1">
        <v>-0.31219999999999998</v>
      </c>
      <c r="BT3" s="1">
        <v>10.69</v>
      </c>
      <c r="BU3" s="1">
        <v>-0.73770000000000002</v>
      </c>
      <c r="BV3" s="1">
        <v>6.3970000000000002</v>
      </c>
      <c r="BW3" s="1">
        <v>1.099</v>
      </c>
      <c r="BX3" s="1">
        <v>4.0069999999999997</v>
      </c>
      <c r="BY3" s="1">
        <v>-36.9</v>
      </c>
      <c r="BZ3" s="1">
        <v>24.59</v>
      </c>
      <c r="CA3" s="1">
        <v>5.3630000000000004</v>
      </c>
      <c r="CB3" s="1">
        <v>4.9630000000000001</v>
      </c>
      <c r="CC3" s="1">
        <v>-1.214</v>
      </c>
      <c r="CD3" s="1">
        <v>5.3630000000000004</v>
      </c>
      <c r="CE3" s="1">
        <v>8.1859999999999999</v>
      </c>
      <c r="CF3" s="1">
        <v>7.9119999999999999</v>
      </c>
      <c r="CG3" s="1">
        <v>-8.7789999999999999</v>
      </c>
      <c r="CH3" s="1">
        <v>-47.39</v>
      </c>
      <c r="CI3" s="1">
        <v>9.3049999999999997</v>
      </c>
      <c r="CJ3" s="1">
        <v>0.8105</v>
      </c>
      <c r="CK3" s="1">
        <v>6.3719999999999999</v>
      </c>
      <c r="CL3" s="1">
        <v>2.8</v>
      </c>
      <c r="CM3" s="1">
        <v>0.8105</v>
      </c>
      <c r="CN3" s="1">
        <v>19.71</v>
      </c>
      <c r="CO3" s="1">
        <v>9.6929999999999996</v>
      </c>
      <c r="CP3" s="1">
        <v>-6.1769999999999996</v>
      </c>
      <c r="CQ3" s="1">
        <v>-47.63</v>
      </c>
      <c r="CR3" s="1">
        <v>9.3230000000000004</v>
      </c>
      <c r="CS3" s="1">
        <v>4.62</v>
      </c>
      <c r="CT3" s="1">
        <v>-23.08</v>
      </c>
      <c r="CU3" s="1">
        <v>-1.7410000000000001</v>
      </c>
      <c r="CV3" s="1">
        <v>4.62</v>
      </c>
      <c r="CW3" s="1">
        <v>-6.3959999999999999</v>
      </c>
      <c r="CX3" s="1">
        <v>22.46</v>
      </c>
      <c r="CY3" s="1">
        <v>2.1869999999999998</v>
      </c>
      <c r="CZ3" s="1">
        <v>-11.1</v>
      </c>
      <c r="DA3" s="1">
        <v>5.9690000000000003</v>
      </c>
      <c r="DB3" s="1">
        <v>0.70650000000000002</v>
      </c>
      <c r="DC3" s="1">
        <v>0.25219999999999998</v>
      </c>
      <c r="DD3" s="1">
        <v>2.968</v>
      </c>
      <c r="DE3" s="1">
        <v>0.70650000000000002</v>
      </c>
      <c r="DF3" s="1">
        <v>4.5519999999999996</v>
      </c>
      <c r="DG3" s="1">
        <v>10.77</v>
      </c>
      <c r="DH3" s="1">
        <v>-2.4279999999999999</v>
      </c>
      <c r="DI3" s="1" t="s">
        <v>92</v>
      </c>
      <c r="DJ3" s="1">
        <v>-0.3352</v>
      </c>
      <c r="DK3" s="1">
        <v>-5.1689999999999996</v>
      </c>
      <c r="DL3" s="1">
        <v>-12.85</v>
      </c>
      <c r="DM3" s="1">
        <v>-17.07</v>
      </c>
      <c r="DN3" s="1">
        <v>-9.0259999999999998</v>
      </c>
      <c r="DO3" s="1">
        <v>13.53</v>
      </c>
      <c r="DP3" s="1">
        <v>-0.3997</v>
      </c>
      <c r="DQ3" s="1">
        <v>-5.38</v>
      </c>
      <c r="DR3" s="1">
        <v>1.2410000000000001</v>
      </c>
      <c r="DS3" s="1">
        <v>-4.681</v>
      </c>
      <c r="DT3" s="1">
        <v>1.4730000000000001</v>
      </c>
      <c r="DU3" s="1">
        <v>-2.0960000000000001</v>
      </c>
      <c r="DV3" s="1">
        <v>-8.9090000000000007</v>
      </c>
      <c r="DW3" s="1">
        <v>-1.214</v>
      </c>
      <c r="DX3" s="1">
        <v>14.31</v>
      </c>
      <c r="DY3" s="1">
        <v>-2.052</v>
      </c>
      <c r="DZ3" s="1">
        <v>0.37940000000000002</v>
      </c>
      <c r="EA3" s="1">
        <v>9.875</v>
      </c>
      <c r="EB3" s="1">
        <v>-4.1660000000000004</v>
      </c>
      <c r="EC3" s="1">
        <v>-4.9379999999999997</v>
      </c>
      <c r="ED3" s="1">
        <v>-5.4</v>
      </c>
      <c r="EE3" s="1">
        <v>-10.43</v>
      </c>
      <c r="EF3" s="1">
        <v>-4.1390000000000002</v>
      </c>
      <c r="EG3" s="1">
        <v>11.05</v>
      </c>
      <c r="EH3" s="1">
        <v>9.1880000000000006</v>
      </c>
      <c r="EI3" s="1">
        <v>-6.3179999999999996</v>
      </c>
      <c r="EJ3" s="1">
        <v>34.909999999999997</v>
      </c>
      <c r="EK3" s="1">
        <v>6.8010000000000002</v>
      </c>
      <c r="EL3" s="1">
        <v>-1.754</v>
      </c>
      <c r="EM3" s="1">
        <v>3.9829999999999997E-2</v>
      </c>
      <c r="EN3" s="1">
        <v>-8.4619999999999997</v>
      </c>
      <c r="EO3" s="1">
        <v>3.2240000000000002</v>
      </c>
      <c r="EP3" s="1">
        <v>6.7530000000000001</v>
      </c>
      <c r="EQ3" s="1">
        <v>7.5359999999999996</v>
      </c>
      <c r="ER3" s="1">
        <v>-5.218</v>
      </c>
      <c r="ES3" s="1">
        <v>5.14</v>
      </c>
      <c r="ET3" s="1">
        <v>0.40139999999999998</v>
      </c>
      <c r="EU3" s="1">
        <v>4.9219999999999997</v>
      </c>
      <c r="EV3" s="1">
        <v>3.8959999999999999</v>
      </c>
      <c r="EW3" s="1">
        <v>-0.6361</v>
      </c>
      <c r="EX3" s="1">
        <v>-4.2839999999999998</v>
      </c>
      <c r="EY3" s="1">
        <v>-2.9220000000000002</v>
      </c>
      <c r="EZ3" s="1">
        <v>16.77</v>
      </c>
      <c r="FA3" s="1">
        <v>-1.1479999999999999</v>
      </c>
      <c r="FB3" s="1">
        <v>31.95</v>
      </c>
      <c r="FC3" s="1">
        <v>-5.9249999999999998</v>
      </c>
      <c r="FD3" s="1">
        <v>-0.2346</v>
      </c>
      <c r="FE3" s="1">
        <v>1.4990000000000001</v>
      </c>
      <c r="FF3" s="1">
        <v>-11.38</v>
      </c>
      <c r="FG3" s="1">
        <v>-6.44</v>
      </c>
      <c r="FH3" s="1">
        <v>9.7140000000000004</v>
      </c>
      <c r="FI3" s="1">
        <v>-0.94620000000000004</v>
      </c>
      <c r="FJ3" s="1">
        <v>8.9209999999999994</v>
      </c>
      <c r="FK3" s="1">
        <v>9.7140000000000004</v>
      </c>
      <c r="FL3" s="1">
        <v>-0.94620000000000004</v>
      </c>
      <c r="FM3" s="1">
        <v>8.9209999999999994</v>
      </c>
      <c r="FN3" s="1">
        <v>-5.2569999999999997</v>
      </c>
      <c r="FO3" s="1">
        <v>-3.294</v>
      </c>
      <c r="FP3" s="1">
        <v>-8.4510000000000005</v>
      </c>
      <c r="FQ3" s="1">
        <v>35.28</v>
      </c>
      <c r="FR3" s="1">
        <v>-0.4909</v>
      </c>
      <c r="FS3" s="1">
        <v>4.5979999999999999</v>
      </c>
      <c r="FT3" s="1">
        <v>35.28</v>
      </c>
      <c r="FU3" s="1">
        <v>-0.4909</v>
      </c>
      <c r="FV3" s="1">
        <v>4.5979999999999999</v>
      </c>
      <c r="FW3" s="1">
        <v>-1.72</v>
      </c>
      <c r="FX3" s="1">
        <v>-6.0720000000000001</v>
      </c>
      <c r="FY3" s="1">
        <v>-11.58</v>
      </c>
      <c r="FZ3" s="1">
        <v>7.3849999999999998</v>
      </c>
      <c r="GA3" s="1">
        <v>2.0880000000000001</v>
      </c>
      <c r="GB3" s="1">
        <v>41.29</v>
      </c>
      <c r="GC3" s="1">
        <v>3.7519999999999998</v>
      </c>
      <c r="GD3" s="1">
        <v>-0.111</v>
      </c>
      <c r="GE3" s="1">
        <v>15.15</v>
      </c>
      <c r="GF3" s="1">
        <v>0.79059999999999997</v>
      </c>
      <c r="GG3" s="1">
        <v>-4.74</v>
      </c>
      <c r="GH3" s="1">
        <v>-1.8939999999999999</v>
      </c>
      <c r="GI3" s="1">
        <v>6.65</v>
      </c>
      <c r="GJ3" s="1">
        <v>0.48259999999999997</v>
      </c>
      <c r="GK3" s="1">
        <v>59.82</v>
      </c>
      <c r="GL3" s="1">
        <v>1.6930000000000001</v>
      </c>
      <c r="GM3" s="1">
        <v>-9.5210000000000008</v>
      </c>
      <c r="GN3" s="1">
        <v>22.59</v>
      </c>
      <c r="GO3" s="1">
        <v>5.806</v>
      </c>
      <c r="GP3" s="1">
        <v>-6.1509999999999998</v>
      </c>
      <c r="GQ3" s="1">
        <v>-4.3239999999999998</v>
      </c>
      <c r="GR3" s="1">
        <v>2.0219999999999998</v>
      </c>
      <c r="GS3" s="1">
        <v>31.04</v>
      </c>
      <c r="GT3" s="1">
        <v>61.28</v>
      </c>
      <c r="GU3" s="1">
        <v>2.4809999999999999</v>
      </c>
      <c r="GV3" s="1">
        <v>2.5139999999999998</v>
      </c>
      <c r="GW3" s="1">
        <v>10.48</v>
      </c>
      <c r="GX3" s="1">
        <v>-13.01</v>
      </c>
      <c r="GY3" s="1">
        <v>-9.1890000000000001</v>
      </c>
      <c r="GZ3" s="1">
        <v>-17.52</v>
      </c>
      <c r="HA3" s="1">
        <v>2.61</v>
      </c>
      <c r="HB3" s="1">
        <v>6.6790000000000003</v>
      </c>
      <c r="HC3" s="1">
        <v>30.27</v>
      </c>
      <c r="HD3" s="1">
        <v>-10.220000000000001</v>
      </c>
      <c r="HE3" s="1">
        <v>-9.0739999999999998</v>
      </c>
      <c r="HF3" s="1">
        <v>-8.032</v>
      </c>
      <c r="HG3" s="1">
        <v>0.84060000000000001</v>
      </c>
      <c r="HH3" s="1">
        <v>-9.5259999999999998</v>
      </c>
      <c r="HI3" s="1">
        <v>-14.41</v>
      </c>
    </row>
    <row r="4" spans="1:217" x14ac:dyDescent="0.25">
      <c r="A4" s="10" t="s">
        <v>94</v>
      </c>
      <c r="B4" s="1">
        <v>0.70269999999999999</v>
      </c>
      <c r="C4" s="1">
        <v>1.859</v>
      </c>
      <c r="D4" s="1">
        <v>1.1499999999999999</v>
      </c>
      <c r="E4" s="1">
        <v>0.73929999999999996</v>
      </c>
      <c r="F4" s="1">
        <v>1.278</v>
      </c>
      <c r="G4" s="1">
        <v>2.0819999999999999</v>
      </c>
      <c r="H4" s="1">
        <v>3.3809999999999998</v>
      </c>
      <c r="I4" s="1">
        <v>1.9630000000000001</v>
      </c>
      <c r="J4" s="1">
        <v>2.0819999999999999</v>
      </c>
      <c r="K4" s="1">
        <v>9.8720000000000002E-2</v>
      </c>
      <c r="L4" s="1">
        <v>7.9469999999999999E-2</v>
      </c>
      <c r="M4" s="1">
        <v>9.919E-2</v>
      </c>
      <c r="N4" s="1">
        <v>8.1500000000000003E-2</v>
      </c>
      <c r="O4" s="1">
        <v>4.163E-2</v>
      </c>
      <c r="P4" s="1">
        <v>0.15229999999999999</v>
      </c>
      <c r="Q4" s="1">
        <v>0.19919999999999999</v>
      </c>
      <c r="R4" s="1">
        <v>8.4019999999999997E-2</v>
      </c>
      <c r="S4" s="1">
        <v>0.15229999999999999</v>
      </c>
      <c r="T4" s="1">
        <v>0.14449999999999999</v>
      </c>
      <c r="U4" s="1">
        <v>0.22289999999999999</v>
      </c>
      <c r="V4" s="1">
        <v>0.1303</v>
      </c>
      <c r="W4" s="1">
        <v>0.14580000000000001</v>
      </c>
      <c r="X4" s="1">
        <v>0.1037</v>
      </c>
      <c r="Y4" s="1">
        <v>8.4370000000000001E-2</v>
      </c>
      <c r="Z4" s="1">
        <v>0.1691</v>
      </c>
      <c r="AA4" s="1">
        <v>9.6360000000000001E-2</v>
      </c>
      <c r="AB4" s="1">
        <v>8.4370000000000001E-2</v>
      </c>
      <c r="AC4" s="1">
        <v>0.27460000000000001</v>
      </c>
      <c r="AD4" s="1">
        <v>0.59260000000000002</v>
      </c>
      <c r="AE4" s="1">
        <v>7.4899999999999994E-2</v>
      </c>
      <c r="AF4" s="1">
        <v>7.4889999999999998E-2</v>
      </c>
      <c r="AG4" s="1">
        <v>0.14030000000000001</v>
      </c>
      <c r="AH4" s="1">
        <v>0.13780000000000001</v>
      </c>
      <c r="AI4" s="1">
        <v>0.48870000000000002</v>
      </c>
      <c r="AJ4" s="1">
        <v>0.12230000000000001</v>
      </c>
      <c r="AK4" s="1">
        <v>0.13780000000000001</v>
      </c>
      <c r="AL4" s="1">
        <v>5.0599999999999999E-2</v>
      </c>
      <c r="AM4" s="1">
        <v>0.1467</v>
      </c>
      <c r="AN4" s="1">
        <v>9.6920000000000006E-2</v>
      </c>
      <c r="AO4" s="1">
        <v>0.11169999999999999</v>
      </c>
      <c r="AP4" s="1">
        <v>4.9579999999999999E-2</v>
      </c>
      <c r="AQ4" s="1">
        <v>0.10630000000000001</v>
      </c>
      <c r="AR4" s="1">
        <v>0.2016</v>
      </c>
      <c r="AS4" s="1">
        <v>0.1467</v>
      </c>
      <c r="AT4" s="1">
        <v>8.473E-2</v>
      </c>
      <c r="AU4" s="1">
        <v>9.8890000000000006E-2</v>
      </c>
      <c r="AV4" s="1">
        <v>0.10970000000000001</v>
      </c>
      <c r="AW4" s="1">
        <v>8.1780000000000005E-2</v>
      </c>
      <c r="AX4" s="1">
        <v>7.9619999999999996E-2</v>
      </c>
      <c r="AY4" s="1">
        <v>6.447E-2</v>
      </c>
      <c r="AZ4" s="1">
        <v>7.2989999999999999E-2</v>
      </c>
      <c r="BA4" s="1">
        <v>5.0250000000000003E-2</v>
      </c>
      <c r="BB4" s="1">
        <v>4.5530000000000001E-2</v>
      </c>
      <c r="BC4" s="1">
        <v>4.5679999999999998E-2</v>
      </c>
      <c r="BD4" s="1">
        <v>0.1246</v>
      </c>
      <c r="BE4" s="1">
        <v>0.17080000000000001</v>
      </c>
      <c r="BF4" s="1">
        <v>7.8329999999999997E-2</v>
      </c>
      <c r="BG4" s="1">
        <v>8.1820000000000004E-2</v>
      </c>
      <c r="BH4" s="1">
        <v>0.20130000000000001</v>
      </c>
      <c r="BI4" s="1">
        <v>8.2250000000000004E-2</v>
      </c>
      <c r="BJ4" s="1">
        <v>7.152E-2</v>
      </c>
      <c r="BK4" s="1">
        <v>4.8370000000000003E-2</v>
      </c>
      <c r="BL4" s="1">
        <v>5.5620000000000003E-2</v>
      </c>
      <c r="BM4" s="1">
        <v>6.8609999999999998</v>
      </c>
      <c r="BN4" s="1">
        <v>5.9960000000000004</v>
      </c>
      <c r="BO4" s="1">
        <v>2.9260000000000002</v>
      </c>
      <c r="BP4" s="1">
        <v>2.2999999999999998</v>
      </c>
      <c r="BQ4" s="1">
        <v>3.371</v>
      </c>
      <c r="BR4" s="1" t="s">
        <v>92</v>
      </c>
      <c r="BS4" s="1">
        <v>3.044</v>
      </c>
      <c r="BT4" s="1">
        <v>3.9660000000000002</v>
      </c>
      <c r="BU4" s="1">
        <v>4.1870000000000003</v>
      </c>
      <c r="BV4" s="1">
        <v>4.2009999999999996</v>
      </c>
      <c r="BW4" s="1">
        <v>7.8250000000000002</v>
      </c>
      <c r="BX4" s="1">
        <v>3.661</v>
      </c>
      <c r="BY4" s="1">
        <v>20.18</v>
      </c>
      <c r="BZ4" s="1">
        <v>3.17</v>
      </c>
      <c r="CA4" s="1">
        <v>12.09</v>
      </c>
      <c r="CB4" s="1">
        <v>6.8440000000000003</v>
      </c>
      <c r="CC4" s="1">
        <v>7.9390000000000001</v>
      </c>
      <c r="CD4" s="1">
        <v>12.09</v>
      </c>
      <c r="CE4" s="1">
        <v>1.496</v>
      </c>
      <c r="CF4" s="1">
        <v>2.0830000000000002</v>
      </c>
      <c r="CG4" s="1">
        <v>2.581</v>
      </c>
      <c r="CH4" s="1">
        <v>1.3919999999999999</v>
      </c>
      <c r="CI4" s="1">
        <v>0.68989999999999996</v>
      </c>
      <c r="CJ4" s="1">
        <v>1.764</v>
      </c>
      <c r="CK4" s="1">
        <v>2.71</v>
      </c>
      <c r="CL4" s="1">
        <v>1.2010000000000001</v>
      </c>
      <c r="CM4" s="1">
        <v>1.764</v>
      </c>
      <c r="CN4" s="1">
        <v>0.76070000000000004</v>
      </c>
      <c r="CO4" s="1">
        <v>0.41139999999999999</v>
      </c>
      <c r="CP4" s="1">
        <v>1.2430000000000001</v>
      </c>
      <c r="CQ4" s="1">
        <v>0.23980000000000001</v>
      </c>
      <c r="CR4" s="1">
        <v>0.53069999999999995</v>
      </c>
      <c r="CS4" s="1">
        <v>0.37509999999999999</v>
      </c>
      <c r="CT4" s="1">
        <v>0.22950000000000001</v>
      </c>
      <c r="CU4" s="1">
        <v>0.21909999999999999</v>
      </c>
      <c r="CV4" s="1">
        <v>0.37509999999999999</v>
      </c>
      <c r="CW4" s="1">
        <v>2.3650000000000002</v>
      </c>
      <c r="CX4" s="1">
        <v>149</v>
      </c>
      <c r="CY4" s="1">
        <v>10.76</v>
      </c>
      <c r="CZ4" s="1">
        <v>8.9149999999999991</v>
      </c>
      <c r="DA4" s="1" t="s">
        <v>92</v>
      </c>
      <c r="DB4" s="1">
        <v>6.694</v>
      </c>
      <c r="DC4" s="1">
        <v>15.91</v>
      </c>
      <c r="DD4" s="1">
        <v>1.4710000000000001</v>
      </c>
      <c r="DE4" s="1">
        <v>6.694</v>
      </c>
      <c r="DF4" s="1">
        <v>0.48709999999999998</v>
      </c>
      <c r="DG4" s="1">
        <v>4.0949999999999998</v>
      </c>
      <c r="DH4" s="1">
        <v>7.5979999999999999</v>
      </c>
      <c r="DI4" s="1" t="s">
        <v>92</v>
      </c>
      <c r="DJ4" s="1">
        <v>0.17299999999999999</v>
      </c>
      <c r="DK4" s="1">
        <v>0.52780000000000005</v>
      </c>
      <c r="DL4" s="1">
        <v>0.58699999999999997</v>
      </c>
      <c r="DM4" s="1">
        <v>0.77029999999999998</v>
      </c>
      <c r="DN4" s="1">
        <v>0.84470000000000001</v>
      </c>
      <c r="DO4" s="1">
        <v>2.9940000000000001E-2</v>
      </c>
      <c r="DP4" s="1">
        <v>3.8249999999999999E-2</v>
      </c>
      <c r="DQ4" s="1">
        <v>3.0110000000000001E-2</v>
      </c>
      <c r="DR4" s="1">
        <v>7.732E-2</v>
      </c>
      <c r="DS4" s="1">
        <v>4.8649999999999999E-2</v>
      </c>
      <c r="DT4" s="1">
        <v>3.687E-2</v>
      </c>
      <c r="DU4" s="1">
        <v>4.4720000000000003E-2</v>
      </c>
      <c r="DV4" s="1">
        <v>7.5170000000000001E-2</v>
      </c>
      <c r="DW4" s="1">
        <v>9.733E-2</v>
      </c>
      <c r="DX4" s="1">
        <v>0.19950000000000001</v>
      </c>
      <c r="DY4" s="1">
        <v>0.1009</v>
      </c>
      <c r="DZ4" s="1">
        <v>0.14810000000000001</v>
      </c>
      <c r="EA4" s="1">
        <v>9.1630000000000003E-2</v>
      </c>
      <c r="EB4" s="1">
        <v>9.1429999999999997E-2</v>
      </c>
      <c r="EC4" s="1">
        <v>0.18099999999999999</v>
      </c>
      <c r="ED4" s="1">
        <v>0.23630000000000001</v>
      </c>
      <c r="EE4" s="1">
        <v>0.2757</v>
      </c>
      <c r="EF4" s="1">
        <v>0.122</v>
      </c>
      <c r="EG4" s="1">
        <v>0.2261</v>
      </c>
      <c r="EH4" s="1">
        <v>3.039E-2</v>
      </c>
      <c r="EI4" s="1">
        <v>0.17749999999999999</v>
      </c>
      <c r="EJ4" s="1">
        <v>1.1129999999999999E-2</v>
      </c>
      <c r="EK4" s="1">
        <v>2.155E-2</v>
      </c>
      <c r="EL4" s="1">
        <v>0.1368</v>
      </c>
      <c r="EM4" s="1">
        <v>0.29759999999999998</v>
      </c>
      <c r="EN4" s="1">
        <v>0.31740000000000002</v>
      </c>
      <c r="EO4" s="1">
        <v>3.5839999999999997E-2</v>
      </c>
      <c r="EP4" s="1">
        <v>0.86150000000000004</v>
      </c>
      <c r="EQ4" s="1">
        <v>0.2185</v>
      </c>
      <c r="ER4" s="1">
        <v>0.56569999999999998</v>
      </c>
      <c r="ES4" s="1">
        <v>0.32190000000000002</v>
      </c>
      <c r="ET4" s="1">
        <v>0.26369999999999999</v>
      </c>
      <c r="EU4" s="1">
        <v>0.36070000000000002</v>
      </c>
      <c r="EV4" s="1">
        <v>0.2944</v>
      </c>
      <c r="EW4" s="1">
        <v>0.36559999999999998</v>
      </c>
      <c r="EX4" s="1">
        <v>0.32040000000000002</v>
      </c>
      <c r="EY4" s="1">
        <v>3.7080000000000002E-2</v>
      </c>
      <c r="EZ4" s="1">
        <v>5.1429999999999997E-2</v>
      </c>
      <c r="FA4" s="1">
        <v>3.2809999999999999E-2</v>
      </c>
      <c r="FB4" s="1">
        <v>4.6059999999999997E-2</v>
      </c>
      <c r="FC4" s="1">
        <v>6.1100000000000002E-2</v>
      </c>
      <c r="FD4" s="1">
        <v>4.8390000000000002E-2</v>
      </c>
      <c r="FE4" s="1">
        <v>3.2530000000000003E-2</v>
      </c>
      <c r="FF4" s="1">
        <v>6.515E-2</v>
      </c>
      <c r="FG4" s="1">
        <v>8.2030000000000006E-2</v>
      </c>
      <c r="FH4" s="1">
        <v>7.5249999999999997E-2</v>
      </c>
      <c r="FI4" s="1">
        <v>6.3519999999999993E-2</v>
      </c>
      <c r="FJ4" s="1">
        <v>9.9489999999999995E-2</v>
      </c>
      <c r="FK4" s="1">
        <v>7.5249999999999997E-2</v>
      </c>
      <c r="FL4" s="1">
        <v>6.3519999999999993E-2</v>
      </c>
      <c r="FM4" s="1">
        <v>9.9489999999999995E-2</v>
      </c>
      <c r="FN4" s="1">
        <v>0.1022</v>
      </c>
      <c r="FO4" s="1">
        <v>0.1191</v>
      </c>
      <c r="FP4" s="1">
        <v>0.10299999999999999</v>
      </c>
      <c r="FQ4" s="1">
        <v>2.3250000000000002</v>
      </c>
      <c r="FR4" s="1">
        <v>6.1479999999999997</v>
      </c>
      <c r="FS4" s="1">
        <v>2.2909999999999999</v>
      </c>
      <c r="FT4" s="1">
        <v>2.3250000000000002</v>
      </c>
      <c r="FU4" s="1">
        <v>6.1479999999999997</v>
      </c>
      <c r="FV4" s="1">
        <v>2.2909999999999999</v>
      </c>
      <c r="FW4" s="1">
        <v>2.7709999999999999</v>
      </c>
      <c r="FX4" s="1">
        <v>2.9359999999999999</v>
      </c>
      <c r="FY4" s="1">
        <v>3.4460000000000002</v>
      </c>
      <c r="FZ4" s="1">
        <v>8.1289999999999996</v>
      </c>
      <c r="GA4" s="1">
        <v>6.6050000000000004</v>
      </c>
      <c r="GB4" s="1">
        <v>8.7949999999999999</v>
      </c>
      <c r="GC4" s="1">
        <v>6.61</v>
      </c>
      <c r="GD4" s="1">
        <v>10.7</v>
      </c>
      <c r="GE4" s="1">
        <v>7.923</v>
      </c>
      <c r="GF4" s="1">
        <v>4.6890000000000001</v>
      </c>
      <c r="GG4" s="1">
        <v>3.9249999999999998</v>
      </c>
      <c r="GH4" s="1">
        <v>5.2670000000000003</v>
      </c>
      <c r="GI4" s="1">
        <v>0.78129999999999999</v>
      </c>
      <c r="GJ4" s="1">
        <v>1.238</v>
      </c>
      <c r="GK4" s="1">
        <v>1.296</v>
      </c>
      <c r="GL4" s="1">
        <v>1.5449999999999999</v>
      </c>
      <c r="GM4" s="1">
        <v>2.0249999999999999</v>
      </c>
      <c r="GN4" s="1">
        <v>1.34</v>
      </c>
      <c r="GO4" s="1">
        <v>0.41060000000000002</v>
      </c>
      <c r="GP4" s="1">
        <v>0.57889999999999997</v>
      </c>
      <c r="GQ4" s="1">
        <v>0.41899999999999998</v>
      </c>
      <c r="GR4" s="1">
        <v>7.9909999999999995E-2</v>
      </c>
      <c r="GS4" s="1">
        <v>1.155</v>
      </c>
      <c r="GT4" s="1">
        <v>4.7140000000000004</v>
      </c>
      <c r="GU4" s="1">
        <v>0.74209999999999998</v>
      </c>
      <c r="GV4" s="1" t="s">
        <v>92</v>
      </c>
      <c r="GW4" s="1">
        <v>0.2475</v>
      </c>
      <c r="GX4" s="1">
        <v>0.83450000000000002</v>
      </c>
      <c r="GY4" s="1" t="s">
        <v>92</v>
      </c>
      <c r="GZ4" s="1">
        <v>1.4039999999999999</v>
      </c>
      <c r="HA4" s="1">
        <v>0.36840000000000001</v>
      </c>
      <c r="HB4" s="1">
        <v>0.15559999999999999</v>
      </c>
      <c r="HC4" s="1">
        <v>0.3891</v>
      </c>
      <c r="HD4" s="1">
        <v>0.59689999999999999</v>
      </c>
      <c r="HE4" s="1">
        <v>0.19289999999999999</v>
      </c>
      <c r="HF4" s="1">
        <v>0.76859999999999995</v>
      </c>
      <c r="HG4" s="1">
        <v>0.43309999999999998</v>
      </c>
      <c r="HH4" s="1">
        <v>1.119</v>
      </c>
      <c r="HI4" s="1">
        <v>0.48620000000000002</v>
      </c>
    </row>
    <row r="5" spans="1:217" x14ac:dyDescent="0.25">
      <c r="A5" s="10" t="s">
        <v>95</v>
      </c>
      <c r="B5" s="1">
        <v>-3.84</v>
      </c>
      <c r="C5" s="1">
        <v>-1.46</v>
      </c>
      <c r="D5" s="1">
        <v>-2.4089999999999998</v>
      </c>
      <c r="E5" s="1">
        <v>-1.202</v>
      </c>
      <c r="F5" s="1">
        <v>-2.3090000000000002</v>
      </c>
      <c r="G5" s="1">
        <v>-3.202</v>
      </c>
      <c r="H5" s="1">
        <v>-2.3679999999999999</v>
      </c>
      <c r="I5" s="1">
        <v>-4.2220000000000004</v>
      </c>
      <c r="J5" s="1">
        <v>-3.202</v>
      </c>
      <c r="K5" s="1">
        <v>-1.3520000000000001</v>
      </c>
      <c r="L5" s="1">
        <v>-1.831</v>
      </c>
      <c r="M5" s="1">
        <v>-1.887</v>
      </c>
      <c r="N5" s="1">
        <v>-2.5110000000000001</v>
      </c>
      <c r="O5" s="1">
        <v>-1.002</v>
      </c>
      <c r="P5" s="1">
        <v>-2.1030000000000002</v>
      </c>
      <c r="Q5" s="1">
        <v>-2.5529999999999999</v>
      </c>
      <c r="R5" s="1">
        <v>-2.456</v>
      </c>
      <c r="S5" s="1">
        <v>-2.1030000000000002</v>
      </c>
      <c r="T5" s="1">
        <v>-1.4690000000000001</v>
      </c>
      <c r="U5" s="1">
        <v>-2.1819999999999999</v>
      </c>
      <c r="V5" s="1">
        <v>-1.8</v>
      </c>
      <c r="W5" s="1">
        <v>-2.5640000000000001</v>
      </c>
      <c r="X5" s="1">
        <v>-1.698</v>
      </c>
      <c r="Y5" s="1">
        <v>-1.327</v>
      </c>
      <c r="Z5" s="1">
        <v>-1.6279999999999999</v>
      </c>
      <c r="AA5" s="1">
        <v>-1.504</v>
      </c>
      <c r="AB5" s="1">
        <v>-1.327</v>
      </c>
      <c r="AC5" s="1">
        <v>-1.1639999999999999</v>
      </c>
      <c r="AD5" s="1">
        <v>-0.96760000000000002</v>
      </c>
      <c r="AE5" s="1">
        <v>-0.59570000000000001</v>
      </c>
      <c r="AF5" s="1">
        <v>-1.5069999999999999</v>
      </c>
      <c r="AG5" s="1">
        <v>-1.2589999999999999</v>
      </c>
      <c r="AH5" s="1">
        <v>-0.7238</v>
      </c>
      <c r="AI5" s="1">
        <v>-0.87050000000000005</v>
      </c>
      <c r="AJ5" s="1">
        <v>-0.83209999999999995</v>
      </c>
      <c r="AK5" s="1">
        <v>-0.7238</v>
      </c>
      <c r="AL5" s="1">
        <v>-3.577</v>
      </c>
      <c r="AM5" s="1">
        <v>-6.2</v>
      </c>
      <c r="AN5" s="1">
        <v>-3.621</v>
      </c>
      <c r="AO5" s="1">
        <v>-3.8780000000000001</v>
      </c>
      <c r="AP5" s="1">
        <v>-5.3319999999999999</v>
      </c>
      <c r="AQ5" s="1">
        <v>-3.879</v>
      </c>
      <c r="AR5" s="1">
        <v>-14.19</v>
      </c>
      <c r="AS5" s="1">
        <v>-5.0789999999999997</v>
      </c>
      <c r="AT5" s="1">
        <v>-10.77</v>
      </c>
      <c r="AU5" s="1">
        <v>-2.9609999999999999</v>
      </c>
      <c r="AV5" s="1">
        <v>-3.8239999999999998</v>
      </c>
      <c r="AW5" s="1" t="s">
        <v>92</v>
      </c>
      <c r="AX5" s="1">
        <v>-2.7240000000000002</v>
      </c>
      <c r="AY5" s="1">
        <v>-2.6139999999999999</v>
      </c>
      <c r="AZ5" s="1">
        <v>-4.4329999999999998</v>
      </c>
      <c r="BA5" s="1">
        <v>-3.0939999999999999</v>
      </c>
      <c r="BB5" s="1">
        <v>-2.488</v>
      </c>
      <c r="BC5" s="1">
        <v>-2.33</v>
      </c>
      <c r="BD5" s="1">
        <v>-5.5019999999999998</v>
      </c>
      <c r="BE5" s="1">
        <v>-6.625</v>
      </c>
      <c r="BF5" s="1">
        <v>-5.218</v>
      </c>
      <c r="BG5" s="1">
        <v>-2.3180000000000001</v>
      </c>
      <c r="BH5" s="1">
        <v>-1.9790000000000001</v>
      </c>
      <c r="BI5" s="1" t="s">
        <v>92</v>
      </c>
      <c r="BJ5" s="1">
        <v>-2.8210000000000002</v>
      </c>
      <c r="BK5" s="1">
        <v>-2.5019999999999998</v>
      </c>
      <c r="BL5" s="1">
        <v>-2.3570000000000002</v>
      </c>
      <c r="BM5" s="1">
        <v>-13.99</v>
      </c>
      <c r="BN5" s="1">
        <v>-5.0270000000000001</v>
      </c>
      <c r="BO5" s="1">
        <v>-1.6259999999999999</v>
      </c>
      <c r="BP5" s="1" t="s">
        <v>92</v>
      </c>
      <c r="BQ5" s="1">
        <v>-4.3810000000000002</v>
      </c>
      <c r="BR5" s="1">
        <v>-0.46960000000000002</v>
      </c>
      <c r="BS5" s="1">
        <v>-6.0069999999999997</v>
      </c>
      <c r="BT5" s="1">
        <v>-3.266</v>
      </c>
      <c r="BU5" s="1">
        <v>-3.3540000000000001</v>
      </c>
      <c r="BV5" s="1">
        <v>-1.1259999999999999</v>
      </c>
      <c r="BW5" s="1">
        <v>-0.69450000000000001</v>
      </c>
      <c r="BX5" s="1">
        <v>-1.327</v>
      </c>
      <c r="BY5" s="1">
        <v>-0.92030000000000001</v>
      </c>
      <c r="BZ5" s="1">
        <v>-1.1659999999999999</v>
      </c>
      <c r="CA5" s="1">
        <v>-0.98140000000000005</v>
      </c>
      <c r="CB5" s="1">
        <v>-1.494</v>
      </c>
      <c r="CC5" s="1">
        <v>-1.0589999999999999</v>
      </c>
      <c r="CD5" s="1">
        <v>-0.98140000000000005</v>
      </c>
      <c r="CE5" s="1">
        <v>-0.82479999999999998</v>
      </c>
      <c r="CF5" s="1">
        <v>-1.256</v>
      </c>
      <c r="CG5" s="1">
        <v>-2.96</v>
      </c>
      <c r="CH5" s="1">
        <v>-1.18</v>
      </c>
      <c r="CI5" s="1">
        <v>-1.1479999999999999</v>
      </c>
      <c r="CJ5" s="1">
        <v>-1.093</v>
      </c>
      <c r="CK5" s="1">
        <v>-6.0270000000000001</v>
      </c>
      <c r="CL5" s="1">
        <v>-0.88060000000000005</v>
      </c>
      <c r="CM5" s="1">
        <v>-1.093</v>
      </c>
      <c r="CN5" s="1">
        <v>-0.79720000000000002</v>
      </c>
      <c r="CO5" s="1">
        <v>-1.9419999999999999</v>
      </c>
      <c r="CP5" s="1">
        <v>-0.28110000000000002</v>
      </c>
      <c r="CQ5" s="1">
        <v>-1.343</v>
      </c>
      <c r="CR5" s="1">
        <v>-3.2090000000000001</v>
      </c>
      <c r="CS5" s="1">
        <v>-1.86</v>
      </c>
      <c r="CT5" s="1">
        <v>-0.87780000000000002</v>
      </c>
      <c r="CU5" s="1">
        <v>-0.9254</v>
      </c>
      <c r="CV5" s="1">
        <v>-1.86</v>
      </c>
      <c r="CW5" s="1">
        <v>-1.349</v>
      </c>
      <c r="CX5" s="1">
        <v>-0.6976</v>
      </c>
      <c r="CY5" s="1">
        <v>-3.5790000000000002</v>
      </c>
      <c r="CZ5" s="1">
        <v>-1.0049999999999999</v>
      </c>
      <c r="DA5" s="1">
        <v>-0.53159999999999996</v>
      </c>
      <c r="DB5" s="1">
        <v>-2.0289999999999999</v>
      </c>
      <c r="DC5" s="1">
        <v>-1.7130000000000001</v>
      </c>
      <c r="DD5" s="1">
        <v>-2.8479999999999999</v>
      </c>
      <c r="DE5" s="1">
        <v>-2.0289999999999999</v>
      </c>
      <c r="DF5" s="1">
        <v>-2.2759999999999998</v>
      </c>
      <c r="DG5" s="1">
        <v>-0.67669999999999997</v>
      </c>
      <c r="DH5" s="1">
        <v>-0.69730000000000003</v>
      </c>
      <c r="DI5" s="1" t="s">
        <v>92</v>
      </c>
      <c r="DJ5" s="1">
        <v>-1.0629999999999999</v>
      </c>
      <c r="DK5" s="1">
        <v>-1.522</v>
      </c>
      <c r="DL5" s="1">
        <v>-0.88539999999999996</v>
      </c>
      <c r="DM5" s="1" t="s">
        <v>92</v>
      </c>
      <c r="DN5" s="1">
        <v>-1.8029999999999999</v>
      </c>
      <c r="DO5" s="1">
        <v>-6.5229999999999997</v>
      </c>
      <c r="DP5" s="1">
        <v>-3.3170000000000002</v>
      </c>
      <c r="DQ5" s="1">
        <v>-3.7909999999999999</v>
      </c>
      <c r="DR5" s="1">
        <v>-2.1179999999999999</v>
      </c>
      <c r="DS5" s="1">
        <v>-3.819</v>
      </c>
      <c r="DT5" s="1">
        <v>-2.9159999999999999</v>
      </c>
      <c r="DU5" s="1">
        <v>-3.7679999999999998</v>
      </c>
      <c r="DV5" s="1">
        <v>-14.7</v>
      </c>
      <c r="DW5" s="1">
        <v>-2.8570000000000002</v>
      </c>
      <c r="DX5" s="1">
        <v>-1.2869999999999999</v>
      </c>
      <c r="DY5" s="1">
        <v>-0.95130000000000003</v>
      </c>
      <c r="DZ5" s="1">
        <v>-1.0569999999999999</v>
      </c>
      <c r="EA5" s="1">
        <v>-0.99080000000000001</v>
      </c>
      <c r="EB5" s="1">
        <v>-1.486</v>
      </c>
      <c r="EC5" s="1">
        <v>-1.8169999999999999</v>
      </c>
      <c r="ED5" s="1">
        <v>-1.9870000000000001</v>
      </c>
      <c r="EE5" s="1">
        <v>-1.93</v>
      </c>
      <c r="EF5" s="1">
        <v>-1.2410000000000001</v>
      </c>
      <c r="EG5" s="1">
        <v>-2.2480000000000002</v>
      </c>
      <c r="EH5" s="1">
        <v>-0.4879</v>
      </c>
      <c r="EI5" s="1">
        <v>-1.724</v>
      </c>
      <c r="EJ5" s="1">
        <v>-0.5202</v>
      </c>
      <c r="EK5" s="1">
        <v>-0.73980000000000001</v>
      </c>
      <c r="EL5" s="1">
        <v>-0.87929999999999997</v>
      </c>
      <c r="EM5" s="1">
        <v>-0.85780000000000001</v>
      </c>
      <c r="EN5" s="1">
        <v>-0.85050000000000003</v>
      </c>
      <c r="EO5" s="1">
        <v>-0.70320000000000005</v>
      </c>
      <c r="EP5" s="1">
        <v>-6.0709999999999997</v>
      </c>
      <c r="EQ5" s="1">
        <v>-2.6549999999999998</v>
      </c>
      <c r="ER5" s="1">
        <v>-1.8380000000000001</v>
      </c>
      <c r="ES5" s="1">
        <v>-2.9940000000000002</v>
      </c>
      <c r="ET5" s="1">
        <v>-4.1319999999999997</v>
      </c>
      <c r="EU5" s="1">
        <v>-3.9710000000000001</v>
      </c>
      <c r="EV5" s="1">
        <v>-2.9279999999999999</v>
      </c>
      <c r="EW5" s="1">
        <v>-4.1310000000000002</v>
      </c>
      <c r="EX5" s="1">
        <v>-3.4929999999999999</v>
      </c>
      <c r="EY5" s="1">
        <v>-2.3039999999999998</v>
      </c>
      <c r="EZ5" s="1">
        <v>-3.9860000000000002</v>
      </c>
      <c r="FA5" s="1">
        <v>-2.3359999999999999</v>
      </c>
      <c r="FB5" s="1">
        <v>-2.746</v>
      </c>
      <c r="FC5" s="1">
        <v>-4.0869999999999997</v>
      </c>
      <c r="FD5" s="1">
        <v>-2.3860000000000001</v>
      </c>
      <c r="FE5" s="1">
        <v>-1.5720000000000001</v>
      </c>
      <c r="FF5" s="1">
        <v>-3.3010000000000002</v>
      </c>
      <c r="FG5" s="1">
        <v>-1.744</v>
      </c>
      <c r="FH5" s="1">
        <v>-13.28</v>
      </c>
      <c r="FI5" s="1">
        <v>-4.9560000000000004</v>
      </c>
      <c r="FJ5" s="1">
        <v>-6.3090000000000002</v>
      </c>
      <c r="FK5" s="1">
        <v>-13.28</v>
      </c>
      <c r="FL5" s="1">
        <v>-4.9560000000000004</v>
      </c>
      <c r="FM5" s="1">
        <v>-6.3090000000000002</v>
      </c>
      <c r="FN5" s="1">
        <v>-5.7320000000000002</v>
      </c>
      <c r="FO5" s="1">
        <v>-5.8550000000000004</v>
      </c>
      <c r="FP5" s="1">
        <v>-6.673</v>
      </c>
      <c r="FQ5" s="1">
        <v>-3.4609999999999999</v>
      </c>
      <c r="FR5" s="1" t="s">
        <v>92</v>
      </c>
      <c r="FS5" s="1">
        <v>-13.4</v>
      </c>
      <c r="FT5" s="1">
        <v>-3.4609999999999999</v>
      </c>
      <c r="FU5" s="1" t="s">
        <v>92</v>
      </c>
      <c r="FV5" s="1">
        <v>-13.4</v>
      </c>
      <c r="FW5" s="1">
        <v>-12.65</v>
      </c>
      <c r="FX5" s="1">
        <v>-8.8780000000000001</v>
      </c>
      <c r="FY5" s="1">
        <v>-11.84</v>
      </c>
      <c r="FZ5" s="1">
        <v>-1.5149999999999999</v>
      </c>
      <c r="GA5" s="1">
        <v>-1.5880000000000001</v>
      </c>
      <c r="GB5" s="1">
        <v>-1.7150000000000001</v>
      </c>
      <c r="GC5" s="1">
        <v>-1.8480000000000001</v>
      </c>
      <c r="GD5" s="1">
        <v>-2.4830000000000001</v>
      </c>
      <c r="GE5" s="1">
        <v>-2.194</v>
      </c>
      <c r="GF5" s="1">
        <v>-1.278</v>
      </c>
      <c r="GG5" s="1">
        <v>-1.5089999999999999</v>
      </c>
      <c r="GH5" s="1">
        <v>-1.3120000000000001</v>
      </c>
      <c r="GI5" s="1">
        <v>-0.86160000000000003</v>
      </c>
      <c r="GJ5" s="1">
        <v>-1.0089999999999999</v>
      </c>
      <c r="GK5" s="1">
        <v>-1.212</v>
      </c>
      <c r="GL5" s="1">
        <v>-0.70240000000000002</v>
      </c>
      <c r="GM5" s="1">
        <v>-0.59699999999999998</v>
      </c>
      <c r="GN5" s="1">
        <v>-1.0980000000000001</v>
      </c>
      <c r="GO5" s="1">
        <v>-0.87819999999999998</v>
      </c>
      <c r="GP5" s="1">
        <v>-0.84919999999999995</v>
      </c>
      <c r="GQ5" s="1">
        <v>-0.875</v>
      </c>
      <c r="GR5" s="1">
        <v>-13.71</v>
      </c>
      <c r="GS5" s="1">
        <v>-2.9590000000000001</v>
      </c>
      <c r="GT5" s="1">
        <v>-0.5242</v>
      </c>
      <c r="GU5" s="1" t="s">
        <v>92</v>
      </c>
      <c r="GV5" s="1" t="s">
        <v>92</v>
      </c>
      <c r="GW5" s="1" t="s">
        <v>92</v>
      </c>
      <c r="GX5" s="1">
        <v>-1.9019999999999999</v>
      </c>
      <c r="GY5" s="1" t="s">
        <v>92</v>
      </c>
      <c r="GZ5" s="1">
        <v>-1.792</v>
      </c>
      <c r="HA5" s="1">
        <v>-1.0720000000000001</v>
      </c>
      <c r="HB5" s="1">
        <v>-3.028</v>
      </c>
      <c r="HC5" s="1">
        <v>-1.133</v>
      </c>
      <c r="HD5" s="1">
        <v>-1.2669999999999999</v>
      </c>
      <c r="HE5" s="1">
        <v>-1.718</v>
      </c>
      <c r="HF5" s="1">
        <v>-1.115</v>
      </c>
      <c r="HG5" s="1">
        <v>-0.88170000000000004</v>
      </c>
      <c r="HH5" s="1">
        <v>-1.599</v>
      </c>
      <c r="HI5" s="1">
        <v>-1.383</v>
      </c>
    </row>
    <row r="9" spans="1:217" x14ac:dyDescent="0.25">
      <c r="A9" t="s">
        <v>96</v>
      </c>
      <c r="B9" t="s">
        <v>97</v>
      </c>
    </row>
    <row r="10" spans="1:217" x14ac:dyDescent="0.25">
      <c r="B10" t="s">
        <v>98</v>
      </c>
    </row>
    <row r="11" spans="1:217" x14ac:dyDescent="0.25">
      <c r="B11" t="s">
        <v>99</v>
      </c>
    </row>
    <row r="13" spans="1:217" x14ac:dyDescent="0.25">
      <c r="A13" t="s">
        <v>100</v>
      </c>
      <c r="B13" s="2"/>
      <c r="C13" s="2"/>
      <c r="D13" s="2"/>
      <c r="E13" s="2"/>
      <c r="F13" s="2" t="s">
        <v>101</v>
      </c>
      <c r="G13" s="2"/>
      <c r="H13" s="2"/>
      <c r="I13" s="2"/>
      <c r="J13" s="2"/>
      <c r="K13" s="2"/>
      <c r="P13" s="2" t="s">
        <v>114</v>
      </c>
      <c r="W13" s="2"/>
      <c r="X13" s="2" t="s">
        <v>102</v>
      </c>
      <c r="Y13" s="2"/>
      <c r="Z13" s="2"/>
      <c r="AA13" s="2"/>
      <c r="AB13" s="2" t="s">
        <v>103</v>
      </c>
      <c r="AC13" s="2"/>
    </row>
    <row r="14" spans="1:217" x14ac:dyDescent="0.25">
      <c r="A14" t="s">
        <v>11</v>
      </c>
      <c r="B14">
        <f>B2+(B3-B2)/(1+(B4/10)^B5)</f>
        <v>-95.756933727718106</v>
      </c>
      <c r="C14">
        <f t="shared" ref="C14:J14" si="0">C2+(C3-C2)/(1+(C4/10)^C5)</f>
        <v>-84.783898606568982</v>
      </c>
      <c r="D14">
        <f t="shared" si="0"/>
        <v>-87.100306299399847</v>
      </c>
      <c r="E14">
        <f t="shared" si="0"/>
        <v>-95.551762248909938</v>
      </c>
      <c r="F14">
        <f t="shared" si="0"/>
        <v>-98.633898544276249</v>
      </c>
      <c r="G14">
        <f t="shared" si="0"/>
        <v>-94.982854228789733</v>
      </c>
      <c r="H14">
        <f t="shared" si="0"/>
        <v>-86.360926762615833</v>
      </c>
      <c r="I14">
        <f t="shared" si="0"/>
        <v>-87.720155477231557</v>
      </c>
      <c r="J14">
        <f t="shared" si="0"/>
        <v>-94.982854228789733</v>
      </c>
      <c r="L14">
        <f>ABS(B17)</f>
        <v>65.845872158962507</v>
      </c>
      <c r="M14">
        <f t="shared" ref="M14:T14" si="1">ABS(C17)</f>
        <v>89.452227606712924</v>
      </c>
      <c r="N14">
        <f t="shared" si="1"/>
        <v>84.430825038754705</v>
      </c>
      <c r="O14">
        <f t="shared" si="1"/>
        <v>99.527907027086641</v>
      </c>
      <c r="P14">
        <f t="shared" si="1"/>
        <v>93.433679191956031</v>
      </c>
      <c r="Q14">
        <f t="shared" si="1"/>
        <v>99.346459812687584</v>
      </c>
      <c r="R14">
        <f t="shared" si="1"/>
        <v>98.878993379669964</v>
      </c>
      <c r="S14">
        <f t="shared" si="1"/>
        <v>99.796205257514572</v>
      </c>
      <c r="T14">
        <f t="shared" si="1"/>
        <v>99.346459812687584</v>
      </c>
      <c r="W14">
        <f t="shared" ref="W14:W25" si="2">ABS(AVERAGE(B14:D14))</f>
        <v>89.213712877895645</v>
      </c>
      <c r="X14">
        <f t="shared" ref="X14:X25" si="3">ABS(AVERAGE(E14:G14))</f>
        <v>96.389505007325297</v>
      </c>
      <c r="Y14">
        <f t="shared" ref="Y14:Y25" si="4">ABS(AVERAGE(H14:J14))</f>
        <v>89.687978822879032</v>
      </c>
      <c r="AA14">
        <f>W17</f>
        <v>79.909641601476707</v>
      </c>
      <c r="AB14">
        <f>X17</f>
        <v>97.436015343910071</v>
      </c>
      <c r="AC14">
        <f>Y17</f>
        <v>99.34055281662404</v>
      </c>
    </row>
    <row r="15" spans="1:217" x14ac:dyDescent="0.25">
      <c r="A15" t="s">
        <v>5</v>
      </c>
      <c r="B15">
        <f t="shared" ref="B15:J15" si="5">K2+(K3-K2)/(1+(K4/10)^K5)</f>
        <v>-100.05018999878364</v>
      </c>
      <c r="C15">
        <f t="shared" si="5"/>
        <v>-98.782276004768249</v>
      </c>
      <c r="D15">
        <f t="shared" si="5"/>
        <v>-99.165037404549835</v>
      </c>
      <c r="E15">
        <f t="shared" si="5"/>
        <v>-97.669346801340112</v>
      </c>
      <c r="F15">
        <f t="shared" si="5"/>
        <v>-100.77907288670342</v>
      </c>
      <c r="G15">
        <f t="shared" si="5"/>
        <v>-99.553058284457236</v>
      </c>
      <c r="H15">
        <f t="shared" si="5"/>
        <v>-97.745100718611283</v>
      </c>
      <c r="I15">
        <f t="shared" si="5"/>
        <v>-98.929150369335048</v>
      </c>
      <c r="J15">
        <f t="shared" si="5"/>
        <v>-99.553058284457236</v>
      </c>
      <c r="L15">
        <f>ABS(B16)</f>
        <v>98.407640543375322</v>
      </c>
      <c r="M15">
        <f t="shared" ref="M15:T15" si="6">ABS(C16)</f>
        <v>97.466222466944984</v>
      </c>
      <c r="N15">
        <f t="shared" si="6"/>
        <v>98.744914370790724</v>
      </c>
      <c r="O15">
        <f t="shared" si="6"/>
        <v>98.997832033147745</v>
      </c>
      <c r="P15">
        <f t="shared" si="6"/>
        <v>98.988178195410256</v>
      </c>
      <c r="Q15">
        <f t="shared" si="6"/>
        <v>99.795907163086952</v>
      </c>
      <c r="R15">
        <f t="shared" si="6"/>
        <v>99.740631915275245</v>
      </c>
      <c r="S15">
        <f t="shared" si="6"/>
        <v>100.39978096054534</v>
      </c>
      <c r="T15">
        <f t="shared" si="6"/>
        <v>99.795907163086952</v>
      </c>
      <c r="W15">
        <f t="shared" si="2"/>
        <v>99.332501136033898</v>
      </c>
      <c r="X15">
        <f t="shared" si="3"/>
        <v>99.333825990833589</v>
      </c>
      <c r="Y15">
        <f t="shared" si="4"/>
        <v>98.742436457467861</v>
      </c>
      <c r="AA15">
        <f>W16</f>
        <v>98.206259127037015</v>
      </c>
      <c r="AB15">
        <f>X16</f>
        <v>99.260639130548313</v>
      </c>
      <c r="AC15">
        <f>Y16</f>
        <v>99.978773346302503</v>
      </c>
    </row>
    <row r="16" spans="1:217" x14ac:dyDescent="0.25">
      <c r="A16" t="s">
        <v>2</v>
      </c>
      <c r="B16">
        <f t="shared" ref="B16:J16" si="7">T2+(T3-T2)/(1+(T4/10)^T5)</f>
        <v>-98.407640543375322</v>
      </c>
      <c r="C16">
        <f t="shared" si="7"/>
        <v>-97.466222466944984</v>
      </c>
      <c r="D16">
        <f t="shared" si="7"/>
        <v>-98.744914370790724</v>
      </c>
      <c r="E16">
        <f t="shared" si="7"/>
        <v>-98.997832033147745</v>
      </c>
      <c r="F16">
        <f t="shared" si="7"/>
        <v>-98.988178195410256</v>
      </c>
      <c r="G16">
        <f t="shared" si="7"/>
        <v>-99.795907163086952</v>
      </c>
      <c r="H16">
        <f t="shared" si="7"/>
        <v>-99.740631915275245</v>
      </c>
      <c r="I16">
        <f t="shared" si="7"/>
        <v>-100.39978096054534</v>
      </c>
      <c r="J16">
        <f t="shared" si="7"/>
        <v>-99.795907163086952</v>
      </c>
      <c r="L16">
        <f>ABS(B24)</f>
        <v>43.856707004296645</v>
      </c>
      <c r="M16">
        <f t="shared" ref="M16:T16" si="8">ABS(C24)</f>
        <v>61.135751656833321</v>
      </c>
      <c r="N16">
        <f t="shared" si="8"/>
        <v>46.249906718360606</v>
      </c>
      <c r="O16">
        <f t="shared" si="8"/>
        <v>88.060322537516669</v>
      </c>
      <c r="P16">
        <f t="shared" si="8"/>
        <v>66.69384893118999</v>
      </c>
      <c r="Q16">
        <f t="shared" si="8"/>
        <v>65.753209084832818</v>
      </c>
      <c r="R16">
        <f t="shared" si="8"/>
        <v>65.959219200678774</v>
      </c>
      <c r="S16">
        <f t="shared" si="8"/>
        <v>60.507769328194932</v>
      </c>
      <c r="T16">
        <f t="shared" si="8"/>
        <v>65.753209084832818</v>
      </c>
      <c r="W16">
        <f t="shared" si="2"/>
        <v>98.206259127037015</v>
      </c>
      <c r="X16">
        <f t="shared" si="3"/>
        <v>99.260639130548313</v>
      </c>
      <c r="Y16">
        <f t="shared" si="4"/>
        <v>99.978773346302503</v>
      </c>
      <c r="AA16">
        <f>W24</f>
        <v>50.414121793163531</v>
      </c>
      <c r="AB16">
        <f>X24</f>
        <v>73.502460184513154</v>
      </c>
      <c r="AC16">
        <f>Y24</f>
        <v>64.073399204568844</v>
      </c>
    </row>
    <row r="17" spans="1:29" x14ac:dyDescent="0.25">
      <c r="A17" t="s">
        <v>1</v>
      </c>
      <c r="B17">
        <f t="shared" ref="B17:J17" si="9">AC2+(AC3-AC2)/(1+(AC4/10)^AC5)</f>
        <v>-65.845872158962507</v>
      </c>
      <c r="C17">
        <f t="shared" si="9"/>
        <v>-89.452227606712924</v>
      </c>
      <c r="D17">
        <f t="shared" si="9"/>
        <v>-84.430825038754705</v>
      </c>
      <c r="E17">
        <f t="shared" si="9"/>
        <v>-99.527907027086641</v>
      </c>
      <c r="F17">
        <f t="shared" si="9"/>
        <v>-93.433679191956031</v>
      </c>
      <c r="G17">
        <f t="shared" si="9"/>
        <v>-99.346459812687584</v>
      </c>
      <c r="H17">
        <f t="shared" si="9"/>
        <v>-98.878993379669964</v>
      </c>
      <c r="I17">
        <f t="shared" si="9"/>
        <v>-99.796205257514572</v>
      </c>
      <c r="J17">
        <f t="shared" si="9"/>
        <v>-99.346459812687584</v>
      </c>
      <c r="L17">
        <f>ABS(B18)</f>
        <v>98.92999931961262</v>
      </c>
      <c r="M17">
        <f t="shared" ref="M17:T17" si="10">ABS(C18)</f>
        <v>99.939999999501154</v>
      </c>
      <c r="N17">
        <f t="shared" si="10"/>
        <v>99.999994064114901</v>
      </c>
      <c r="O17">
        <f t="shared" si="10"/>
        <v>100.19999654936262</v>
      </c>
      <c r="P17">
        <f t="shared" si="10"/>
        <v>100.09999999995208</v>
      </c>
      <c r="Q17">
        <f t="shared" si="10"/>
        <v>100.09999754323925</v>
      </c>
      <c r="R17">
        <f t="shared" si="10"/>
        <v>99.92</v>
      </c>
      <c r="S17">
        <f t="shared" si="10"/>
        <v>99.969999941391436</v>
      </c>
      <c r="T17">
        <f t="shared" si="10"/>
        <v>99.95</v>
      </c>
      <c r="W17">
        <f t="shared" si="2"/>
        <v>79.909641601476707</v>
      </c>
      <c r="X17">
        <f t="shared" si="3"/>
        <v>97.436015343910071</v>
      </c>
      <c r="Y17">
        <f t="shared" si="4"/>
        <v>99.34055281662404</v>
      </c>
      <c r="AA17">
        <f>W18</f>
        <v>99.623331127742901</v>
      </c>
      <c r="AB17">
        <f>X18</f>
        <v>100.13333136418464</v>
      </c>
      <c r="AC17">
        <f>Y18</f>
        <v>99.946666647130485</v>
      </c>
    </row>
    <row r="18" spans="1:29" x14ac:dyDescent="0.25">
      <c r="A18" t="s">
        <v>4</v>
      </c>
      <c r="B18">
        <f t="shared" ref="B18:J18" si="11">AL2+(AL3-AL2)/(1+(AL4/10)^AL5)</f>
        <v>-98.92999931961262</v>
      </c>
      <c r="C18">
        <f t="shared" si="11"/>
        <v>-99.939999999501154</v>
      </c>
      <c r="D18">
        <f t="shared" si="11"/>
        <v>-99.999994064114901</v>
      </c>
      <c r="E18">
        <f t="shared" si="11"/>
        <v>-100.19999654936262</v>
      </c>
      <c r="F18">
        <f t="shared" si="11"/>
        <v>-100.09999999995208</v>
      </c>
      <c r="G18">
        <f t="shared" si="11"/>
        <v>-100.09999754323925</v>
      </c>
      <c r="H18">
        <f t="shared" si="11"/>
        <v>-99.92</v>
      </c>
      <c r="I18">
        <f t="shared" si="11"/>
        <v>-99.969999941391436</v>
      </c>
      <c r="J18">
        <f t="shared" si="11"/>
        <v>-99.95</v>
      </c>
      <c r="L18">
        <f>ABS(B15)</f>
        <v>100.05018999878364</v>
      </c>
      <c r="M18">
        <f t="shared" ref="M18:T18" si="12">ABS(C15)</f>
        <v>98.782276004768249</v>
      </c>
      <c r="N18">
        <f t="shared" si="12"/>
        <v>99.165037404549835</v>
      </c>
      <c r="O18">
        <f t="shared" si="12"/>
        <v>97.669346801340112</v>
      </c>
      <c r="P18">
        <f t="shared" si="12"/>
        <v>100.77907288670342</v>
      </c>
      <c r="Q18">
        <f t="shared" si="12"/>
        <v>99.553058284457236</v>
      </c>
      <c r="R18">
        <f t="shared" si="12"/>
        <v>97.745100718611283</v>
      </c>
      <c r="S18">
        <f t="shared" si="12"/>
        <v>98.929150369335048</v>
      </c>
      <c r="T18">
        <f t="shared" si="12"/>
        <v>99.553058284457236</v>
      </c>
      <c r="W18">
        <f t="shared" si="2"/>
        <v>99.623331127742901</v>
      </c>
      <c r="X18">
        <f t="shared" si="3"/>
        <v>100.13333136418464</v>
      </c>
      <c r="Y18">
        <f t="shared" si="4"/>
        <v>99.946666647130485</v>
      </c>
      <c r="AA18">
        <f>W15</f>
        <v>99.332501136033898</v>
      </c>
      <c r="AB18">
        <f>X15</f>
        <v>99.333825990833589</v>
      </c>
      <c r="AC18">
        <f>Y15</f>
        <v>98.742436457467861</v>
      </c>
    </row>
    <row r="19" spans="1:29" x14ac:dyDescent="0.25">
      <c r="A19" t="s">
        <v>10</v>
      </c>
      <c r="B19">
        <f t="shared" ref="B19:J19" si="13">AU2+(AU3-AU2)/(1+(AU4/10)^AU5)</f>
        <v>-98.97986389680554</v>
      </c>
      <c r="C19">
        <f t="shared" si="13"/>
        <v>-99.539996117198072</v>
      </c>
      <c r="E19">
        <f t="shared" si="13"/>
        <v>-100.39981569927771</v>
      </c>
      <c r="F19">
        <f t="shared" si="13"/>
        <v>-100.39979273830446</v>
      </c>
      <c r="G19">
        <f t="shared" si="13"/>
        <v>-99.579999964891698</v>
      </c>
      <c r="H19">
        <f t="shared" si="13"/>
        <v>-99.939992073143202</v>
      </c>
      <c r="I19">
        <f t="shared" si="13"/>
        <v>-100.0998471211559</v>
      </c>
      <c r="J19">
        <f t="shared" si="13"/>
        <v>-100.29963169997502</v>
      </c>
      <c r="L19">
        <f>ABS(B23)</f>
        <v>90.339556636680896</v>
      </c>
      <c r="M19">
        <f t="shared" ref="M19:T19" si="14">ABS(C23)</f>
        <v>92.940769481906045</v>
      </c>
      <c r="N19">
        <f t="shared" si="14"/>
        <v>99.748837142643652</v>
      </c>
      <c r="O19">
        <f t="shared" si="14"/>
        <v>97.325769690527068</v>
      </c>
      <c r="P19">
        <f t="shared" si="14"/>
        <v>97.633389157310916</v>
      </c>
      <c r="Q19">
        <f t="shared" si="14"/>
        <v>93.189262717472289</v>
      </c>
      <c r="R19">
        <f t="shared" si="14"/>
        <v>99.909359128192662</v>
      </c>
      <c r="S19">
        <f t="shared" si="14"/>
        <v>93.24358759752171</v>
      </c>
      <c r="T19">
        <f t="shared" si="14"/>
        <v>93.189262717472289</v>
      </c>
      <c r="W19">
        <f t="shared" si="2"/>
        <v>99.259930007001799</v>
      </c>
      <c r="X19">
        <f t="shared" si="3"/>
        <v>100.12653613415796</v>
      </c>
      <c r="Y19">
        <f t="shared" si="4"/>
        <v>100.11315696475805</v>
      </c>
      <c r="AA19">
        <f>W20</f>
        <v>99.87999999839532</v>
      </c>
      <c r="AB19">
        <f>X20</f>
        <v>101.12930238889925</v>
      </c>
      <c r="AC19">
        <f>Y20</f>
        <v>100.39974408725602</v>
      </c>
    </row>
    <row r="20" spans="1:29" x14ac:dyDescent="0.25">
      <c r="A20" t="s">
        <v>6</v>
      </c>
      <c r="B20">
        <f t="shared" ref="B20:J20" si="15">BD2+(BD3-BD2)/(1+(BD4/10)^BD5)</f>
        <v>-99.829999996343616</v>
      </c>
      <c r="C20">
        <f t="shared" si="15"/>
        <v>-99.9999999997857</v>
      </c>
      <c r="D20">
        <f t="shared" si="15"/>
        <v>-99.809999999056672</v>
      </c>
      <c r="E20">
        <f t="shared" si="15"/>
        <v>-100.59855658002702</v>
      </c>
      <c r="F20">
        <f t="shared" si="15"/>
        <v>-101.66004819777146</v>
      </c>
      <c r="H20">
        <f t="shared" si="15"/>
        <v>-100.39990339377709</v>
      </c>
      <c r="I20">
        <f t="shared" si="15"/>
        <v>-100.29981448704923</v>
      </c>
      <c r="J20">
        <f t="shared" si="15"/>
        <v>-100.49951438094179</v>
      </c>
      <c r="L20">
        <f>ABS(B20)</f>
        <v>99.829999996343616</v>
      </c>
      <c r="M20">
        <f t="shared" ref="M20:T20" si="16">ABS(C20)</f>
        <v>99.9999999997857</v>
      </c>
      <c r="N20">
        <f t="shared" si="16"/>
        <v>99.809999999056672</v>
      </c>
      <c r="O20">
        <f t="shared" si="16"/>
        <v>100.59855658002702</v>
      </c>
      <c r="P20">
        <f t="shared" si="16"/>
        <v>101.66004819777146</v>
      </c>
      <c r="R20">
        <f t="shared" si="16"/>
        <v>100.39990339377709</v>
      </c>
      <c r="S20">
        <f t="shared" si="16"/>
        <v>100.29981448704923</v>
      </c>
      <c r="T20">
        <f t="shared" si="16"/>
        <v>100.49951438094179</v>
      </c>
      <c r="W20">
        <f t="shared" si="2"/>
        <v>99.87999999839532</v>
      </c>
      <c r="X20">
        <f t="shared" si="3"/>
        <v>101.12930238889925</v>
      </c>
      <c r="Y20">
        <f t="shared" si="4"/>
        <v>100.39974408725602</v>
      </c>
      <c r="AA20">
        <f>W23</f>
        <v>94.343054420410184</v>
      </c>
      <c r="AB20">
        <f>X23</f>
        <v>96.049473855103429</v>
      </c>
      <c r="AC20">
        <f>Y23</f>
        <v>95.447403147728892</v>
      </c>
    </row>
    <row r="21" spans="1:29" x14ac:dyDescent="0.25">
      <c r="A21" t="s">
        <v>12</v>
      </c>
      <c r="B21">
        <f t="shared" ref="B21:J21" si="17">BM2+(BM3-BM2)/(1+(BM4/10)^BM5)</f>
        <v>-97.665451646627886</v>
      </c>
      <c r="C21">
        <f t="shared" si="17"/>
        <v>-86.703221466459269</v>
      </c>
      <c r="D21">
        <f t="shared" si="17"/>
        <v>-80.176327153531219</v>
      </c>
      <c r="F21">
        <f t="shared" si="17"/>
        <v>-99.20254336788507</v>
      </c>
      <c r="H21">
        <f t="shared" si="17"/>
        <v>-99.901428622056073</v>
      </c>
      <c r="I21">
        <f t="shared" si="17"/>
        <v>-95.519367644987554</v>
      </c>
      <c r="J21">
        <f t="shared" si="17"/>
        <v>-95.394766927636866</v>
      </c>
      <c r="L21">
        <f>ABS(B22)</f>
        <v>52.259288689566247</v>
      </c>
      <c r="M21">
        <f t="shared" ref="M21:T21" si="18">ABS(C22)</f>
        <v>54.775984267646095</v>
      </c>
      <c r="N21">
        <f t="shared" si="18"/>
        <v>52.370541766634915</v>
      </c>
      <c r="O21">
        <f t="shared" si="18"/>
        <v>64.443015810198006</v>
      </c>
      <c r="P21">
        <f t="shared" si="18"/>
        <v>68.424036403891876</v>
      </c>
      <c r="Q21">
        <f t="shared" si="18"/>
        <v>36.851963467053793</v>
      </c>
      <c r="R21">
        <f t="shared" si="18"/>
        <v>33.38700807138683</v>
      </c>
      <c r="S21">
        <f t="shared" si="18"/>
        <v>58.407884273680246</v>
      </c>
      <c r="T21">
        <f t="shared" si="18"/>
        <v>36.851963467053793</v>
      </c>
      <c r="W21">
        <f t="shared" si="2"/>
        <v>88.181666755539439</v>
      </c>
      <c r="X21">
        <f t="shared" si="3"/>
        <v>99.20254336788507</v>
      </c>
      <c r="Y21">
        <f t="shared" si="4"/>
        <v>96.938521064893493</v>
      </c>
      <c r="AA21">
        <f>W22</f>
        <v>53.13527157461575</v>
      </c>
      <c r="AB21">
        <f>X22</f>
        <v>56.573005227047894</v>
      </c>
      <c r="AC21">
        <f>Y22</f>
        <v>42.882285270706952</v>
      </c>
    </row>
    <row r="22" spans="1:29" x14ac:dyDescent="0.25">
      <c r="A22" t="s">
        <v>104</v>
      </c>
      <c r="B22">
        <f t="shared" ref="B22:J22" si="19">BV2+(BV3-BV2)/(1+(BV4/10)^BV5)</f>
        <v>-52.259288689566247</v>
      </c>
      <c r="C22">
        <f t="shared" si="19"/>
        <v>-54.775984267646095</v>
      </c>
      <c r="D22">
        <f t="shared" si="19"/>
        <v>-52.370541766634915</v>
      </c>
      <c r="E22">
        <f t="shared" si="19"/>
        <v>-64.443015810198006</v>
      </c>
      <c r="F22">
        <f t="shared" si="19"/>
        <v>-68.424036403891876</v>
      </c>
      <c r="G22">
        <f t="shared" si="19"/>
        <v>-36.851963467053793</v>
      </c>
      <c r="H22">
        <f t="shared" si="19"/>
        <v>-33.38700807138683</v>
      </c>
      <c r="I22">
        <f t="shared" si="19"/>
        <v>-58.407884273680246</v>
      </c>
      <c r="J22">
        <f t="shared" si="19"/>
        <v>-36.851963467053793</v>
      </c>
      <c r="L22">
        <f>ABS(B25)</f>
        <v>72.72568156294102</v>
      </c>
      <c r="M22">
        <f t="shared" ref="M22:T22" si="20">ABS(C25)</f>
        <v>17.888882271038028</v>
      </c>
      <c r="N22">
        <f t="shared" si="20"/>
        <v>32.472151871840389</v>
      </c>
      <c r="O22">
        <f t="shared" si="20"/>
        <v>63.823755653241371</v>
      </c>
      <c r="Q22">
        <f t="shared" si="20"/>
        <v>56.418651588454161</v>
      </c>
      <c r="R22">
        <f t="shared" si="20"/>
        <v>31.921322678911423</v>
      </c>
      <c r="S22">
        <f t="shared" si="20"/>
        <v>91.617112607619219</v>
      </c>
      <c r="T22">
        <f t="shared" si="20"/>
        <v>56.418651588454161</v>
      </c>
      <c r="W22">
        <f t="shared" si="2"/>
        <v>53.13527157461575</v>
      </c>
      <c r="X22">
        <f t="shared" si="3"/>
        <v>56.573005227047894</v>
      </c>
      <c r="Y22">
        <f t="shared" si="4"/>
        <v>42.882285270706952</v>
      </c>
      <c r="AA22">
        <f>W25</f>
        <v>41.02890523527315</v>
      </c>
      <c r="AB22">
        <f>X25</f>
        <v>60.121203620847766</v>
      </c>
      <c r="AC22">
        <f>Y25</f>
        <v>59.985695624994939</v>
      </c>
    </row>
    <row r="23" spans="1:29" x14ac:dyDescent="0.25">
      <c r="A23" t="s">
        <v>7</v>
      </c>
      <c r="B23">
        <f t="shared" ref="B23:J23" si="21">CE2+(CE3-CE2)/(1+(CE4/10)^CE5)</f>
        <v>-90.339556636680896</v>
      </c>
      <c r="C23">
        <f t="shared" si="21"/>
        <v>-92.940769481906045</v>
      </c>
      <c r="D23">
        <f t="shared" si="21"/>
        <v>-99.748837142643652</v>
      </c>
      <c r="E23">
        <f t="shared" si="21"/>
        <v>-97.325769690527068</v>
      </c>
      <c r="F23">
        <f t="shared" si="21"/>
        <v>-97.633389157310916</v>
      </c>
      <c r="G23">
        <f t="shared" si="21"/>
        <v>-93.189262717472289</v>
      </c>
      <c r="H23">
        <f t="shared" si="21"/>
        <v>-99.909359128192662</v>
      </c>
      <c r="I23">
        <f t="shared" si="21"/>
        <v>-93.24358759752171</v>
      </c>
      <c r="J23">
        <f t="shared" si="21"/>
        <v>-93.189262717472289</v>
      </c>
      <c r="L23">
        <f>ABS(B19)</f>
        <v>98.97986389680554</v>
      </c>
      <c r="M23">
        <f t="shared" ref="M23:T23" si="22">ABS(C19)</f>
        <v>99.539996117198072</v>
      </c>
      <c r="O23">
        <f t="shared" si="22"/>
        <v>100.39981569927771</v>
      </c>
      <c r="P23">
        <f t="shared" si="22"/>
        <v>100.39979273830446</v>
      </c>
      <c r="Q23">
        <f t="shared" si="22"/>
        <v>99.579999964891698</v>
      </c>
      <c r="R23">
        <f t="shared" si="22"/>
        <v>99.939992073143202</v>
      </c>
      <c r="S23">
        <f t="shared" si="22"/>
        <v>100.0998471211559</v>
      </c>
      <c r="T23">
        <f t="shared" si="22"/>
        <v>100.29963169997502</v>
      </c>
      <c r="W23">
        <f t="shared" si="2"/>
        <v>94.343054420410184</v>
      </c>
      <c r="X23">
        <f t="shared" si="3"/>
        <v>96.049473855103429</v>
      </c>
      <c r="Y23">
        <f t="shared" si="4"/>
        <v>95.447403147728892</v>
      </c>
      <c r="AA23">
        <f>W19</f>
        <v>99.259930007001799</v>
      </c>
      <c r="AB23">
        <f>X19</f>
        <v>100.12653613415796</v>
      </c>
      <c r="AC23">
        <f>Y19</f>
        <v>100.11315696475805</v>
      </c>
    </row>
    <row r="24" spans="1:29" x14ac:dyDescent="0.25">
      <c r="A24" t="s">
        <v>3</v>
      </c>
      <c r="B24">
        <f t="shared" ref="B24:J24" si="23">CN2+(CN3-CN2)/(1+(CN4/10)^CN5)</f>
        <v>-43.856707004296645</v>
      </c>
      <c r="C24">
        <f t="shared" si="23"/>
        <v>-61.135751656833321</v>
      </c>
      <c r="D24">
        <f t="shared" si="23"/>
        <v>-46.249906718360606</v>
      </c>
      <c r="E24">
        <f t="shared" si="23"/>
        <v>-88.060322537516669</v>
      </c>
      <c r="F24">
        <f t="shared" si="23"/>
        <v>-66.69384893118999</v>
      </c>
      <c r="G24">
        <f t="shared" si="23"/>
        <v>-65.753209084832818</v>
      </c>
      <c r="H24">
        <f t="shared" si="23"/>
        <v>-65.959219200678774</v>
      </c>
      <c r="I24">
        <f t="shared" si="23"/>
        <v>-60.507769328194932</v>
      </c>
      <c r="J24">
        <f t="shared" si="23"/>
        <v>-65.753209084832818</v>
      </c>
      <c r="L24">
        <f>ABS(B14)</f>
        <v>95.756933727718106</v>
      </c>
      <c r="M24">
        <f t="shared" ref="M24:T24" si="24">ABS(C14)</f>
        <v>84.783898606568982</v>
      </c>
      <c r="N24">
        <f t="shared" si="24"/>
        <v>87.100306299399847</v>
      </c>
      <c r="O24">
        <f t="shared" si="24"/>
        <v>95.551762248909938</v>
      </c>
      <c r="P24">
        <f t="shared" si="24"/>
        <v>98.633898544276249</v>
      </c>
      <c r="Q24">
        <f t="shared" si="24"/>
        <v>94.982854228789733</v>
      </c>
      <c r="R24">
        <f t="shared" si="24"/>
        <v>86.360926762615833</v>
      </c>
      <c r="S24">
        <f t="shared" si="24"/>
        <v>87.720155477231557</v>
      </c>
      <c r="T24">
        <f t="shared" si="24"/>
        <v>94.982854228789733</v>
      </c>
      <c r="W24">
        <f t="shared" si="2"/>
        <v>50.414121793163531</v>
      </c>
      <c r="X24">
        <f t="shared" si="3"/>
        <v>73.502460184513154</v>
      </c>
      <c r="Y24">
        <f t="shared" si="4"/>
        <v>64.073399204568844</v>
      </c>
      <c r="AA24">
        <f>W14</f>
        <v>89.213712877895645</v>
      </c>
      <c r="AB24">
        <f>X14</f>
        <v>96.389505007325297</v>
      </c>
      <c r="AC24">
        <f>Y14</f>
        <v>89.687978822879032</v>
      </c>
    </row>
    <row r="25" spans="1:29" x14ac:dyDescent="0.25">
      <c r="A25" t="s">
        <v>9</v>
      </c>
      <c r="B25">
        <f t="shared" ref="B25:J25" si="25">CW2+(CW3-CW2)/(1+(CW4/10)^CW5)</f>
        <v>-72.72568156294102</v>
      </c>
      <c r="C25">
        <f t="shared" si="25"/>
        <v>-17.888882271038028</v>
      </c>
      <c r="D25">
        <f t="shared" si="25"/>
        <v>-32.472151871840389</v>
      </c>
      <c r="E25">
        <f t="shared" si="25"/>
        <v>-63.823755653241371</v>
      </c>
      <c r="G25">
        <f t="shared" si="25"/>
        <v>-56.418651588454161</v>
      </c>
      <c r="H25">
        <f t="shared" si="25"/>
        <v>-31.921322678911423</v>
      </c>
      <c r="I25">
        <f t="shared" si="25"/>
        <v>-91.617112607619219</v>
      </c>
      <c r="J25">
        <f t="shared" si="25"/>
        <v>-56.418651588454161</v>
      </c>
      <c r="L25">
        <f>ABS(B21)</f>
        <v>97.665451646627886</v>
      </c>
      <c r="M25">
        <f t="shared" ref="M25:T25" si="26">ABS(C21)</f>
        <v>86.703221466459269</v>
      </c>
      <c r="N25">
        <f t="shared" si="26"/>
        <v>80.176327153531219</v>
      </c>
      <c r="P25">
        <f t="shared" si="26"/>
        <v>99.20254336788507</v>
      </c>
      <c r="R25">
        <f t="shared" si="26"/>
        <v>99.901428622056073</v>
      </c>
      <c r="S25">
        <f t="shared" si="26"/>
        <v>95.519367644987554</v>
      </c>
      <c r="T25">
        <f t="shared" si="26"/>
        <v>95.394766927636866</v>
      </c>
      <c r="W25">
        <f t="shared" si="2"/>
        <v>41.02890523527315</v>
      </c>
      <c r="X25">
        <f t="shared" si="3"/>
        <v>60.121203620847766</v>
      </c>
      <c r="Y25">
        <f t="shared" si="4"/>
        <v>59.985695624994939</v>
      </c>
      <c r="AA25">
        <f>W21</f>
        <v>88.181666755539439</v>
      </c>
      <c r="AB25">
        <f>X21</f>
        <v>99.20254336788507</v>
      </c>
      <c r="AC25">
        <f>Y21</f>
        <v>96.938521064893493</v>
      </c>
    </row>
    <row r="27" spans="1:29" x14ac:dyDescent="0.25">
      <c r="B27" s="2"/>
      <c r="C27" s="2"/>
      <c r="D27" s="2"/>
      <c r="E27" s="2"/>
      <c r="F27" s="2" t="s">
        <v>105</v>
      </c>
      <c r="G27" s="2"/>
      <c r="H27" s="2"/>
      <c r="I27" s="2"/>
      <c r="J27" s="2"/>
      <c r="K27" s="2"/>
      <c r="P27" s="2" t="s">
        <v>115</v>
      </c>
      <c r="W27" s="2"/>
      <c r="X27" s="2" t="s">
        <v>102</v>
      </c>
      <c r="Y27" s="2"/>
      <c r="Z27" s="2"/>
      <c r="AA27" s="2"/>
      <c r="AB27" s="2" t="s">
        <v>103</v>
      </c>
      <c r="AC27" s="2"/>
    </row>
    <row r="28" spans="1:29" x14ac:dyDescent="0.25">
      <c r="A28" t="s">
        <v>11</v>
      </c>
      <c r="B28">
        <f t="shared" ref="B28:J28" si="27">DF2+(DF3-DF2)/(1+(DF4/10)^DF5)</f>
        <v>-23.870712359643836</v>
      </c>
      <c r="C28">
        <f t="shared" si="27"/>
        <v>-50.056583936188531</v>
      </c>
      <c r="D28">
        <f t="shared" si="27"/>
        <v>-52.75007967169168</v>
      </c>
      <c r="F28">
        <f t="shared" si="27"/>
        <v>-24.328535051098765</v>
      </c>
      <c r="G28">
        <f t="shared" si="27"/>
        <v>-23.758713811280124</v>
      </c>
      <c r="H28">
        <f t="shared" si="27"/>
        <v>-48.263152967613635</v>
      </c>
      <c r="J28">
        <f t="shared" si="27"/>
        <v>-51.744029542195527</v>
      </c>
      <c r="L28">
        <f>ABS(B31)</f>
        <v>99.877843139015326</v>
      </c>
      <c r="M28">
        <f t="shared" ref="M28:T28" si="28">ABS(C31)</f>
        <v>98.719205551756318</v>
      </c>
      <c r="N28">
        <f t="shared" si="28"/>
        <v>100.70952034220457</v>
      </c>
      <c r="O28">
        <f t="shared" si="28"/>
        <v>96.67361557596314</v>
      </c>
      <c r="P28">
        <f t="shared" si="28"/>
        <v>99.468401073968266</v>
      </c>
      <c r="Q28">
        <f t="shared" si="28"/>
        <v>99.554052534734069</v>
      </c>
      <c r="R28">
        <f t="shared" si="28"/>
        <v>99.897581083814018</v>
      </c>
      <c r="S28">
        <f t="shared" si="28"/>
        <v>98.987322417455616</v>
      </c>
      <c r="T28">
        <f t="shared" si="28"/>
        <v>97.745048281739656</v>
      </c>
      <c r="W28">
        <f t="shared" ref="W28:W39" si="29">ABS(AVERAGE(B28:D28))</f>
        <v>42.225791989174681</v>
      </c>
      <c r="X28">
        <f t="shared" ref="X28:X37" si="30">ABS(AVERAGE(E28:G28))</f>
        <v>24.043624431189443</v>
      </c>
      <c r="Y28">
        <f t="shared" ref="Y28:Y39" si="31">ABS(AVERAGE(H28:J28))</f>
        <v>50.003591254904578</v>
      </c>
      <c r="AA28">
        <f>W31</f>
        <v>99.7688563443254</v>
      </c>
      <c r="AB28">
        <f>X31</f>
        <v>98.565356394888497</v>
      </c>
      <c r="AC28">
        <f>Y31</f>
        <v>98.876650594336425</v>
      </c>
    </row>
    <row r="29" spans="1:29" x14ac:dyDescent="0.25">
      <c r="A29" t="s">
        <v>5</v>
      </c>
      <c r="B29">
        <f t="shared" ref="B29:J29" si="32">DO2+(DO3-DO2)/(1+(DO4/10)^DO5)</f>
        <v>-99.52</v>
      </c>
      <c r="C29">
        <f t="shared" si="32"/>
        <v>-99.759999047639511</v>
      </c>
      <c r="D29">
        <f t="shared" si="32"/>
        <v>-100.09999997380405</v>
      </c>
      <c r="E29">
        <f t="shared" si="32"/>
        <v>-99.506606585852978</v>
      </c>
      <c r="F29">
        <f t="shared" si="32"/>
        <v>-99.979999860022673</v>
      </c>
      <c r="G29">
        <f t="shared" si="32"/>
        <v>-100.0999918492586</v>
      </c>
      <c r="H29">
        <f t="shared" si="32"/>
        <v>-99.999999862630219</v>
      </c>
      <c r="I29">
        <f t="shared" si="32"/>
        <v>-99.85</v>
      </c>
      <c r="J29">
        <f t="shared" si="32"/>
        <v>-99.549824153936484</v>
      </c>
      <c r="L29">
        <f>ABS(B30)</f>
        <v>89.079340198406484</v>
      </c>
      <c r="M29">
        <f t="shared" ref="M29:T29" si="33">ABS(C30)</f>
        <v>100.75425616538401</v>
      </c>
      <c r="N29">
        <f t="shared" si="33"/>
        <v>97.262599639053164</v>
      </c>
      <c r="O29">
        <f t="shared" si="33"/>
        <v>99.354970009126248</v>
      </c>
      <c r="P29">
        <f t="shared" si="33"/>
        <v>100.80976984571164</v>
      </c>
      <c r="Q29">
        <f t="shared" si="33"/>
        <v>100.135013178964</v>
      </c>
      <c r="R29">
        <f t="shared" si="33"/>
        <v>99.934580434573675</v>
      </c>
      <c r="S29">
        <f t="shared" si="33"/>
        <v>99.772682368703471</v>
      </c>
      <c r="T29">
        <f t="shared" si="33"/>
        <v>100.39393500277191</v>
      </c>
      <c r="W29">
        <f t="shared" si="29"/>
        <v>99.793333007147851</v>
      </c>
      <c r="X29">
        <f t="shared" si="30"/>
        <v>99.862199431711417</v>
      </c>
      <c r="Y29">
        <f t="shared" si="31"/>
        <v>99.799941338855561</v>
      </c>
      <c r="AA29">
        <f>W30</f>
        <v>95.698732000947885</v>
      </c>
      <c r="AB29">
        <f>X30</f>
        <v>100.09991767793396</v>
      </c>
      <c r="AC29">
        <f>Y30</f>
        <v>100.03373260201636</v>
      </c>
    </row>
    <row r="30" spans="1:29" x14ac:dyDescent="0.25">
      <c r="A30" t="s">
        <v>2</v>
      </c>
      <c r="B30">
        <f t="shared" ref="B30:J30" si="34">DX2+(DX3-DX2)/(1+(DX4/10)^DX5)</f>
        <v>-89.079340198406484</v>
      </c>
      <c r="C30">
        <f t="shared" si="34"/>
        <v>-100.75425616538401</v>
      </c>
      <c r="D30">
        <f t="shared" si="34"/>
        <v>-97.262599639053164</v>
      </c>
      <c r="E30">
        <f t="shared" si="34"/>
        <v>-99.354970009126248</v>
      </c>
      <c r="F30">
        <f t="shared" si="34"/>
        <v>-100.80976984571164</v>
      </c>
      <c r="G30">
        <f t="shared" si="34"/>
        <v>-100.135013178964</v>
      </c>
      <c r="H30">
        <f t="shared" si="34"/>
        <v>-99.934580434573675</v>
      </c>
      <c r="I30">
        <f t="shared" si="34"/>
        <v>-99.772682368703471</v>
      </c>
      <c r="J30">
        <f t="shared" si="34"/>
        <v>-100.39393500277191</v>
      </c>
      <c r="L30">
        <f>ABS(B38)</f>
        <v>2.7050000000000001</v>
      </c>
      <c r="M30">
        <f t="shared" ref="M30:T30" si="35">ABS(C38)</f>
        <v>15.096838271561465</v>
      </c>
      <c r="N30">
        <f t="shared" si="35"/>
        <v>20.019178418174615</v>
      </c>
      <c r="R30">
        <f t="shared" si="35"/>
        <v>39.583947301238311</v>
      </c>
      <c r="T30">
        <f t="shared" si="35"/>
        <v>41.401811099092676</v>
      </c>
      <c r="W30">
        <f t="shared" si="29"/>
        <v>95.698732000947885</v>
      </c>
      <c r="X30">
        <f t="shared" si="30"/>
        <v>100.09991767793396</v>
      </c>
      <c r="Y30">
        <f t="shared" si="31"/>
        <v>100.03373260201636</v>
      </c>
      <c r="AA30">
        <f>W38</f>
        <v>10.803672229912026</v>
      </c>
      <c r="AC30">
        <f>Y38</f>
        <v>40.49287920016549</v>
      </c>
    </row>
    <row r="31" spans="1:29" x14ac:dyDescent="0.25">
      <c r="A31" t="s">
        <v>1</v>
      </c>
      <c r="B31">
        <f t="shared" ref="B31:J31" si="36">EG2+(EG3-EG2)/(1+(EG4/10)^EG5)</f>
        <v>-99.877843139015326</v>
      </c>
      <c r="C31">
        <f t="shared" si="36"/>
        <v>-98.719205551756318</v>
      </c>
      <c r="D31">
        <f t="shared" si="36"/>
        <v>-100.70952034220457</v>
      </c>
      <c r="E31">
        <f t="shared" si="36"/>
        <v>-96.67361557596314</v>
      </c>
      <c r="F31">
        <f t="shared" si="36"/>
        <v>-99.468401073968266</v>
      </c>
      <c r="G31">
        <f t="shared" si="36"/>
        <v>-99.554052534734069</v>
      </c>
      <c r="H31">
        <f t="shared" si="36"/>
        <v>-99.897581083814018</v>
      </c>
      <c r="I31">
        <f t="shared" si="36"/>
        <v>-98.987322417455616</v>
      </c>
      <c r="J31">
        <f t="shared" si="36"/>
        <v>-97.745048281739656</v>
      </c>
      <c r="L31">
        <f>ABS(B32)</f>
        <v>99.419963528908966</v>
      </c>
      <c r="M31">
        <f t="shared" ref="M31:T31" si="37">ABS(C32)</f>
        <v>100.49578502378044</v>
      </c>
      <c r="N31">
        <f t="shared" si="37"/>
        <v>101.40977962692811</v>
      </c>
      <c r="O31">
        <f t="shared" si="37"/>
        <v>99.776427599852241</v>
      </c>
      <c r="P31">
        <f t="shared" si="37"/>
        <v>100.49996980575891</v>
      </c>
      <c r="Q31">
        <f t="shared" si="37"/>
        <v>99.819804769627027</v>
      </c>
      <c r="R31">
        <f t="shared" si="37"/>
        <v>100.39656992777947</v>
      </c>
      <c r="S31">
        <f t="shared" si="37"/>
        <v>99.959884964517144</v>
      </c>
      <c r="T31">
        <f t="shared" si="37"/>
        <v>99.9994227474631</v>
      </c>
      <c r="W31">
        <f t="shared" si="29"/>
        <v>99.7688563443254</v>
      </c>
      <c r="X31">
        <f t="shared" si="30"/>
        <v>98.565356394888497</v>
      </c>
      <c r="Y31">
        <f t="shared" si="31"/>
        <v>98.876650594336425</v>
      </c>
      <c r="AA31">
        <f>W32</f>
        <v>100.44184272653918</v>
      </c>
      <c r="AB31">
        <f>X32</f>
        <v>100.03206739174605</v>
      </c>
      <c r="AC31">
        <f>Y32</f>
        <v>100.11862587991989</v>
      </c>
    </row>
    <row r="32" spans="1:29" x14ac:dyDescent="0.25">
      <c r="A32" t="s">
        <v>4</v>
      </c>
      <c r="B32">
        <f t="shared" ref="B32:J32" si="38">EP2+(EP3-EP2)/(1+(EP4/10)^EP5)</f>
        <v>-99.419963528908966</v>
      </c>
      <c r="C32">
        <f t="shared" si="38"/>
        <v>-100.49578502378044</v>
      </c>
      <c r="D32">
        <f t="shared" si="38"/>
        <v>-101.40977962692811</v>
      </c>
      <c r="E32">
        <f t="shared" si="38"/>
        <v>-99.776427599852241</v>
      </c>
      <c r="F32">
        <f t="shared" si="38"/>
        <v>-100.49996980575891</v>
      </c>
      <c r="G32">
        <f t="shared" si="38"/>
        <v>-99.819804769627027</v>
      </c>
      <c r="H32">
        <f t="shared" si="38"/>
        <v>-100.39656992777947</v>
      </c>
      <c r="I32">
        <f t="shared" si="38"/>
        <v>-99.959884964517144</v>
      </c>
      <c r="J32">
        <f t="shared" si="38"/>
        <v>-99.9994227474631</v>
      </c>
      <c r="L32">
        <f>ABS(B29)</f>
        <v>99.52</v>
      </c>
      <c r="M32">
        <f t="shared" ref="M32:T32" si="39">ABS(C29)</f>
        <v>99.759999047639511</v>
      </c>
      <c r="N32">
        <f t="shared" si="39"/>
        <v>100.09999997380405</v>
      </c>
      <c r="O32">
        <f t="shared" si="39"/>
        <v>99.506606585852978</v>
      </c>
      <c r="P32">
        <f t="shared" si="39"/>
        <v>99.979999860022673</v>
      </c>
      <c r="Q32">
        <f t="shared" si="39"/>
        <v>100.0999918492586</v>
      </c>
      <c r="R32">
        <f t="shared" si="39"/>
        <v>99.999999862630219</v>
      </c>
      <c r="S32">
        <f t="shared" si="39"/>
        <v>99.85</v>
      </c>
      <c r="T32">
        <f t="shared" si="39"/>
        <v>99.549824153936484</v>
      </c>
      <c r="W32">
        <f t="shared" si="29"/>
        <v>100.44184272653918</v>
      </c>
      <c r="X32">
        <f t="shared" si="30"/>
        <v>100.03206739174605</v>
      </c>
      <c r="Y32">
        <f t="shared" si="31"/>
        <v>100.11862587991989</v>
      </c>
      <c r="AA32">
        <f>W29</f>
        <v>99.793333007147851</v>
      </c>
      <c r="AB32">
        <f>X29</f>
        <v>99.862199431711417</v>
      </c>
      <c r="AC32">
        <f>Y29</f>
        <v>99.799941338855561</v>
      </c>
    </row>
    <row r="33" spans="1:29" x14ac:dyDescent="0.25">
      <c r="A33" t="s">
        <v>10</v>
      </c>
      <c r="B33">
        <f t="shared" ref="B33:J33" si="40">EY2+(EY3-EY2)/(1+(EY4/10)^EY5)</f>
        <v>-99.729757222694914</v>
      </c>
      <c r="C33">
        <f t="shared" si="40"/>
        <v>-98.81999991293786</v>
      </c>
      <c r="D33">
        <f t="shared" si="40"/>
        <v>-100.29984379628849</v>
      </c>
      <c r="E33">
        <f t="shared" si="40"/>
        <v>-99.119949766821989</v>
      </c>
      <c r="F33">
        <f t="shared" si="40"/>
        <v>-99.849999915989869</v>
      </c>
      <c r="G33">
        <f t="shared" si="40"/>
        <v>-100.19970099715306</v>
      </c>
      <c r="H33">
        <f t="shared" si="40"/>
        <v>-100.3874851073801</v>
      </c>
      <c r="I33">
        <f t="shared" si="40"/>
        <v>-99.319994655366415</v>
      </c>
      <c r="J33">
        <f t="shared" si="40"/>
        <v>-98.568798635289838</v>
      </c>
      <c r="L33">
        <f>ABS(B37)</f>
        <v>94.728126680279289</v>
      </c>
      <c r="M33">
        <f t="shared" ref="M33:T33" si="41">ABS(C37)</f>
        <v>94.553657020944769</v>
      </c>
      <c r="N33">
        <f t="shared" si="41"/>
        <v>94.252046993987932</v>
      </c>
      <c r="O33">
        <f t="shared" si="41"/>
        <v>87.954265809970906</v>
      </c>
      <c r="P33">
        <f t="shared" si="41"/>
        <v>87.749188024855272</v>
      </c>
      <c r="Q33">
        <f t="shared" si="41"/>
        <v>93.162308409893527</v>
      </c>
      <c r="R33">
        <f t="shared" si="41"/>
        <v>96.596792382956963</v>
      </c>
      <c r="S33">
        <f t="shared" si="41"/>
        <v>96.006320495165923</v>
      </c>
      <c r="T33">
        <f t="shared" si="41"/>
        <v>96.366427180060953</v>
      </c>
      <c r="W33">
        <f t="shared" si="29"/>
        <v>99.616533643973753</v>
      </c>
      <c r="X33">
        <f t="shared" si="30"/>
        <v>99.723216893321634</v>
      </c>
      <c r="Y33">
        <f t="shared" si="31"/>
        <v>99.425426132678794</v>
      </c>
      <c r="AA33">
        <f>W34</f>
        <v>99.916666666231777</v>
      </c>
      <c r="AB33">
        <f>X34</f>
        <v>99.916666666231777</v>
      </c>
      <c r="AC33">
        <f>Y34</f>
        <v>99.933333333033957</v>
      </c>
    </row>
    <row r="34" spans="1:29" x14ac:dyDescent="0.25">
      <c r="A34" t="s">
        <v>6</v>
      </c>
      <c r="B34">
        <f t="shared" ref="B34:J34" si="42">FH2+(FH3-FH2)/(1+(FH4/10)^FH5)</f>
        <v>-99.87</v>
      </c>
      <c r="C34">
        <f t="shared" si="42"/>
        <v>-99.969999998720724</v>
      </c>
      <c r="D34">
        <f t="shared" si="42"/>
        <v>-99.909999999974602</v>
      </c>
      <c r="E34">
        <f t="shared" si="42"/>
        <v>-99.87</v>
      </c>
      <c r="F34">
        <f t="shared" si="42"/>
        <v>-99.969999998720724</v>
      </c>
      <c r="G34">
        <f t="shared" si="42"/>
        <v>-99.909999999974602</v>
      </c>
      <c r="H34">
        <f t="shared" si="42"/>
        <v>-99.959999999631407</v>
      </c>
      <c r="I34">
        <f t="shared" si="42"/>
        <v>-99.9599999994755</v>
      </c>
      <c r="J34">
        <f t="shared" si="42"/>
        <v>-99.879999999994979</v>
      </c>
      <c r="L34">
        <f>ABS(B34)</f>
        <v>99.87</v>
      </c>
      <c r="M34">
        <f t="shared" ref="M34:T34" si="43">ABS(C34)</f>
        <v>99.969999998720724</v>
      </c>
      <c r="N34">
        <f t="shared" si="43"/>
        <v>99.909999999974602</v>
      </c>
      <c r="O34">
        <f t="shared" si="43"/>
        <v>99.87</v>
      </c>
      <c r="P34">
        <f t="shared" si="43"/>
        <v>99.969999998720724</v>
      </c>
      <c r="Q34">
        <f t="shared" si="43"/>
        <v>99.909999999974602</v>
      </c>
      <c r="R34">
        <f t="shared" si="43"/>
        <v>99.959999999631407</v>
      </c>
      <c r="S34">
        <f t="shared" si="43"/>
        <v>99.9599999994755</v>
      </c>
      <c r="T34">
        <f t="shared" si="43"/>
        <v>99.879999999994979</v>
      </c>
      <c r="W34">
        <f t="shared" si="29"/>
        <v>99.916666666231777</v>
      </c>
      <c r="X34">
        <f t="shared" si="30"/>
        <v>99.916666666231777</v>
      </c>
      <c r="Y34">
        <f t="shared" si="31"/>
        <v>99.933333333033957</v>
      </c>
      <c r="AA34">
        <f>W37</f>
        <v>94.511276898404006</v>
      </c>
      <c r="AB34">
        <f>X37</f>
        <v>89.621920748239901</v>
      </c>
      <c r="AC34">
        <f>Y37</f>
        <v>96.323180019394613</v>
      </c>
    </row>
    <row r="35" spans="1:29" x14ac:dyDescent="0.25">
      <c r="A35" t="s">
        <v>12</v>
      </c>
      <c r="B35">
        <f t="shared" ref="B35:J35" si="44">FQ2+(FQ3-FQ2)/(1+(FQ4/10)^FQ5)</f>
        <v>-100.6281627981631</v>
      </c>
      <c r="D35">
        <f t="shared" si="44"/>
        <v>-99.439999723606263</v>
      </c>
      <c r="E35">
        <f t="shared" si="44"/>
        <v>-100.6281627981631</v>
      </c>
      <c r="G35">
        <f t="shared" si="44"/>
        <v>-99.439999723606263</v>
      </c>
      <c r="H35">
        <f t="shared" si="44"/>
        <v>-99.82999126897387</v>
      </c>
      <c r="I35">
        <f t="shared" si="44"/>
        <v>-99.918233331485425</v>
      </c>
      <c r="J35">
        <f t="shared" si="44"/>
        <v>-99.979706056639756</v>
      </c>
      <c r="L35">
        <f>ABS(B36)</f>
        <v>53.28314269049848</v>
      </c>
      <c r="M35">
        <f t="shared" ref="M35:T35" si="45">ABS(C36)</f>
        <v>68.412160607074256</v>
      </c>
      <c r="N35">
        <f t="shared" si="45"/>
        <v>37.93429603718063</v>
      </c>
      <c r="O35">
        <f t="shared" si="45"/>
        <v>68.691908163027122</v>
      </c>
      <c r="P35">
        <f t="shared" si="45"/>
        <v>44.963053534623462</v>
      </c>
      <c r="Q35">
        <f t="shared" si="45"/>
        <v>56.611715850962007</v>
      </c>
      <c r="R35">
        <f t="shared" si="45"/>
        <v>77.108203854134302</v>
      </c>
      <c r="S35">
        <f t="shared" si="45"/>
        <v>83.335349694061335</v>
      </c>
      <c r="T35">
        <f t="shared" si="45"/>
        <v>73.236319177086713</v>
      </c>
      <c r="W35">
        <f t="shared" si="29"/>
        <v>100.03408126088468</v>
      </c>
      <c r="X35">
        <f t="shared" si="30"/>
        <v>100.03408126088468</v>
      </c>
      <c r="Y35">
        <f t="shared" si="31"/>
        <v>99.909310219033031</v>
      </c>
      <c r="AA35">
        <f>W36</f>
        <v>53.209866444917793</v>
      </c>
      <c r="AB35">
        <f>X36</f>
        <v>56.755559182870861</v>
      </c>
      <c r="AC35">
        <f>Y36</f>
        <v>77.893290908427446</v>
      </c>
    </row>
    <row r="36" spans="1:29" x14ac:dyDescent="0.25">
      <c r="A36" t="s">
        <v>104</v>
      </c>
      <c r="B36">
        <f t="shared" ref="B36:J36" si="46">FZ2+(FZ3-FZ2)/(1+(FZ4/10)^FZ5)</f>
        <v>-53.28314269049848</v>
      </c>
      <c r="C36">
        <f t="shared" si="46"/>
        <v>-68.412160607074256</v>
      </c>
      <c r="D36">
        <f t="shared" si="46"/>
        <v>-37.93429603718063</v>
      </c>
      <c r="E36">
        <f t="shared" si="46"/>
        <v>-68.691908163027122</v>
      </c>
      <c r="F36">
        <f t="shared" si="46"/>
        <v>-44.963053534623462</v>
      </c>
      <c r="G36">
        <f t="shared" si="46"/>
        <v>-56.611715850962007</v>
      </c>
      <c r="H36">
        <f t="shared" si="46"/>
        <v>-77.108203854134302</v>
      </c>
      <c r="I36">
        <f t="shared" si="46"/>
        <v>-83.335349694061335</v>
      </c>
      <c r="J36">
        <f t="shared" si="46"/>
        <v>-73.236319177086713</v>
      </c>
      <c r="L36">
        <f>ABS(B39)</f>
        <v>98.269789622148593</v>
      </c>
      <c r="M36">
        <f t="shared" ref="M36:T36" si="47">ABS(C39)</f>
        <v>99.999642329990323</v>
      </c>
      <c r="N36">
        <f t="shared" si="47"/>
        <v>98.642865910252496</v>
      </c>
      <c r="O36">
        <f t="shared" si="47"/>
        <v>99.197649001999807</v>
      </c>
      <c r="P36">
        <f t="shared" si="47"/>
        <v>101.09574635741804</v>
      </c>
      <c r="Q36">
        <f t="shared" si="47"/>
        <v>99.846288769271439</v>
      </c>
      <c r="R36">
        <f t="shared" si="47"/>
        <v>98.088400814866034</v>
      </c>
      <c r="S36">
        <f t="shared" si="47"/>
        <v>99.488916858326377</v>
      </c>
      <c r="T36">
        <f t="shared" si="47"/>
        <v>100.28855580671249</v>
      </c>
      <c r="W36">
        <f t="shared" si="29"/>
        <v>53.209866444917793</v>
      </c>
      <c r="X36">
        <f t="shared" si="30"/>
        <v>56.755559182870861</v>
      </c>
      <c r="Y36">
        <f t="shared" si="31"/>
        <v>77.893290908427446</v>
      </c>
      <c r="AA36">
        <f>W39</f>
        <v>98.970765954130471</v>
      </c>
      <c r="AB36">
        <f>X39</f>
        <v>100.04656137622976</v>
      </c>
      <c r="AC36">
        <f>Y39</f>
        <v>99.28862449330164</v>
      </c>
    </row>
    <row r="37" spans="1:29" x14ac:dyDescent="0.25">
      <c r="A37" t="s">
        <v>7</v>
      </c>
      <c r="B37">
        <f t="shared" ref="B37:J37" si="48">GI2+(GI3-GI2)/(1+(GI4/10)^GI5)</f>
        <v>-94.728126680279289</v>
      </c>
      <c r="C37">
        <f t="shared" si="48"/>
        <v>-94.553657020944769</v>
      </c>
      <c r="D37">
        <f t="shared" si="48"/>
        <v>-94.252046993987932</v>
      </c>
      <c r="E37">
        <f t="shared" si="48"/>
        <v>-87.954265809970906</v>
      </c>
      <c r="F37">
        <f t="shared" si="48"/>
        <v>-87.749188024855272</v>
      </c>
      <c r="G37">
        <f t="shared" si="48"/>
        <v>-93.162308409893527</v>
      </c>
      <c r="H37">
        <f t="shared" si="48"/>
        <v>-96.596792382956963</v>
      </c>
      <c r="I37">
        <f t="shared" si="48"/>
        <v>-96.006320495165923</v>
      </c>
      <c r="J37">
        <f t="shared" si="48"/>
        <v>-96.366427180060953</v>
      </c>
      <c r="L37">
        <f>ABS(B33)</f>
        <v>99.729757222694914</v>
      </c>
      <c r="M37">
        <f t="shared" ref="M37:T37" si="49">ABS(C33)</f>
        <v>98.81999991293786</v>
      </c>
      <c r="N37">
        <f t="shared" si="49"/>
        <v>100.29984379628849</v>
      </c>
      <c r="O37">
        <f t="shared" si="49"/>
        <v>99.119949766821989</v>
      </c>
      <c r="P37">
        <f t="shared" si="49"/>
        <v>99.849999915989869</v>
      </c>
      <c r="Q37">
        <f t="shared" si="49"/>
        <v>100.19970099715306</v>
      </c>
      <c r="R37">
        <f t="shared" si="49"/>
        <v>100.3874851073801</v>
      </c>
      <c r="S37">
        <f t="shared" si="49"/>
        <v>99.319994655366415</v>
      </c>
      <c r="T37">
        <f t="shared" si="49"/>
        <v>98.568798635289838</v>
      </c>
      <c r="W37">
        <f t="shared" si="29"/>
        <v>94.511276898404006</v>
      </c>
      <c r="X37">
        <f t="shared" si="30"/>
        <v>89.621920748239901</v>
      </c>
      <c r="Y37">
        <f t="shared" si="31"/>
        <v>96.323180019394613</v>
      </c>
      <c r="AA37">
        <f>W33</f>
        <v>99.616533643973753</v>
      </c>
      <c r="AB37">
        <f>X33</f>
        <v>99.723216893321634</v>
      </c>
      <c r="AC37">
        <f>Y33</f>
        <v>99.425426132678794</v>
      </c>
    </row>
    <row r="38" spans="1:29" x14ac:dyDescent="0.25">
      <c r="A38" t="s">
        <v>3</v>
      </c>
      <c r="B38">
        <f t="shared" ref="B38:J38" si="50">GR2+(GR3-GR2)/(1+(GR4/10)^GR5)</f>
        <v>-2.7050000000000001</v>
      </c>
      <c r="C38">
        <f t="shared" si="50"/>
        <v>15.096838271561465</v>
      </c>
      <c r="D38">
        <f t="shared" si="50"/>
        <v>20.019178418174615</v>
      </c>
      <c r="H38">
        <f t="shared" si="50"/>
        <v>-39.583947301238311</v>
      </c>
      <c r="J38">
        <f t="shared" si="50"/>
        <v>-41.401811099092676</v>
      </c>
      <c r="L38">
        <f>ABS(B28)</f>
        <v>23.870712359643836</v>
      </c>
      <c r="M38">
        <f t="shared" ref="M38:T38" si="51">ABS(C28)</f>
        <v>50.056583936188531</v>
      </c>
      <c r="N38">
        <f t="shared" si="51"/>
        <v>52.75007967169168</v>
      </c>
      <c r="P38">
        <f t="shared" si="51"/>
        <v>24.328535051098765</v>
      </c>
      <c r="Q38">
        <f t="shared" si="51"/>
        <v>23.758713811280124</v>
      </c>
      <c r="R38">
        <f t="shared" si="51"/>
        <v>48.263152967613635</v>
      </c>
      <c r="T38">
        <f t="shared" si="51"/>
        <v>51.744029542195527</v>
      </c>
      <c r="W38">
        <f t="shared" si="29"/>
        <v>10.803672229912026</v>
      </c>
      <c r="Y38">
        <f t="shared" si="31"/>
        <v>40.49287920016549</v>
      </c>
      <c r="AA38">
        <f>W28</f>
        <v>42.225791989174681</v>
      </c>
      <c r="AB38">
        <f>X28</f>
        <v>24.043624431189443</v>
      </c>
      <c r="AC38">
        <f>Y28</f>
        <v>50.003591254904578</v>
      </c>
    </row>
    <row r="39" spans="1:29" x14ac:dyDescent="0.25">
      <c r="A39" t="s">
        <v>9</v>
      </c>
      <c r="B39">
        <f t="shared" ref="B39:J39" si="52">HA2+(HA3-HA2)/(1+(HA4/10)^HA5)</f>
        <v>-98.269789622148593</v>
      </c>
      <c r="C39">
        <f t="shared" si="52"/>
        <v>-99.999642329990323</v>
      </c>
      <c r="D39">
        <f t="shared" si="52"/>
        <v>-98.642865910252496</v>
      </c>
      <c r="E39">
        <f t="shared" si="52"/>
        <v>-99.197649001999807</v>
      </c>
      <c r="F39">
        <f t="shared" si="52"/>
        <v>-101.09574635741804</v>
      </c>
      <c r="G39">
        <f t="shared" si="52"/>
        <v>-99.846288769271439</v>
      </c>
      <c r="H39">
        <f t="shared" si="52"/>
        <v>-98.088400814866034</v>
      </c>
      <c r="I39">
        <f t="shared" si="52"/>
        <v>-99.488916858326377</v>
      </c>
      <c r="J39">
        <f t="shared" si="52"/>
        <v>-100.28855580671249</v>
      </c>
      <c r="L39">
        <f>ABS(B35)</f>
        <v>100.6281627981631</v>
      </c>
      <c r="N39">
        <f t="shared" ref="N39:T39" si="53">ABS(D35)</f>
        <v>99.439999723606263</v>
      </c>
      <c r="O39">
        <f t="shared" si="53"/>
        <v>100.6281627981631</v>
      </c>
      <c r="Q39">
        <f t="shared" si="53"/>
        <v>99.439999723606263</v>
      </c>
      <c r="R39">
        <f t="shared" si="53"/>
        <v>99.82999126897387</v>
      </c>
      <c r="S39">
        <f t="shared" si="53"/>
        <v>99.918233331485425</v>
      </c>
      <c r="T39">
        <f t="shared" si="53"/>
        <v>99.979706056639756</v>
      </c>
      <c r="W39">
        <f t="shared" si="29"/>
        <v>98.970765954130471</v>
      </c>
      <c r="X39">
        <f>ABS(AVERAGE(E39:G39))</f>
        <v>100.04656137622976</v>
      </c>
      <c r="Y39">
        <f t="shared" si="31"/>
        <v>99.28862449330164</v>
      </c>
      <c r="AA39">
        <f>W35</f>
        <v>100.03408126088468</v>
      </c>
      <c r="AB39">
        <f>X35</f>
        <v>100.03408126088468</v>
      </c>
      <c r="AC39">
        <f>Y35</f>
        <v>99.909310219033031</v>
      </c>
    </row>
    <row r="41" spans="1:29" x14ac:dyDescent="0.25">
      <c r="B41" s="184" t="s">
        <v>13</v>
      </c>
      <c r="C41" s="184"/>
      <c r="D41" s="184"/>
      <c r="E41" s="184"/>
      <c r="F41" s="184"/>
      <c r="G41" s="184"/>
      <c r="H41" s="184"/>
      <c r="I41" s="184"/>
      <c r="J41" s="184"/>
      <c r="K41" s="184" t="s">
        <v>14</v>
      </c>
      <c r="L41" s="184"/>
      <c r="M41" s="184"/>
      <c r="N41" s="184"/>
      <c r="O41" s="184"/>
      <c r="P41" s="184"/>
      <c r="Q41" s="184"/>
      <c r="R41" s="184"/>
      <c r="S41" s="184"/>
    </row>
    <row r="42" spans="1:29" x14ac:dyDescent="0.25">
      <c r="B42" t="s">
        <v>196</v>
      </c>
      <c r="C42" t="s">
        <v>196</v>
      </c>
      <c r="D42" t="s">
        <v>196</v>
      </c>
      <c r="E42" t="s">
        <v>197</v>
      </c>
      <c r="F42" t="s">
        <v>197</v>
      </c>
      <c r="G42" t="s">
        <v>197</v>
      </c>
      <c r="H42" t="s">
        <v>198</v>
      </c>
      <c r="I42" t="s">
        <v>198</v>
      </c>
      <c r="J42" t="s">
        <v>198</v>
      </c>
      <c r="K42" t="s">
        <v>196</v>
      </c>
      <c r="L42" t="s">
        <v>196</v>
      </c>
      <c r="M42" t="s">
        <v>196</v>
      </c>
      <c r="N42" t="s">
        <v>197</v>
      </c>
      <c r="O42" t="s">
        <v>197</v>
      </c>
      <c r="P42" t="s">
        <v>197</v>
      </c>
      <c r="Q42" t="s">
        <v>198</v>
      </c>
      <c r="R42" t="s">
        <v>198</v>
      </c>
      <c r="S42" t="s">
        <v>198</v>
      </c>
    </row>
    <row r="43" spans="1:29" x14ac:dyDescent="0.25">
      <c r="A43" s="10" t="s">
        <v>91</v>
      </c>
      <c r="B43" s="1">
        <v>-70</v>
      </c>
      <c r="C43" s="1">
        <v>-75.88</v>
      </c>
      <c r="D43" s="1">
        <v>-85.62</v>
      </c>
      <c r="E43" s="1">
        <v>-123.8</v>
      </c>
      <c r="F43" s="1">
        <v>-92.33</v>
      </c>
      <c r="G43" s="1">
        <v>-100.6</v>
      </c>
      <c r="H43" s="1">
        <v>-109.6</v>
      </c>
      <c r="I43" s="1">
        <v>-91.06</v>
      </c>
      <c r="J43" s="1">
        <v>-105.9</v>
      </c>
      <c r="K43" s="1">
        <v>-101</v>
      </c>
      <c r="L43" s="1">
        <v>-100.9</v>
      </c>
      <c r="M43" s="1">
        <v>-100.6</v>
      </c>
      <c r="N43" s="1">
        <v>-101.6</v>
      </c>
      <c r="O43" s="1">
        <v>-100.9</v>
      </c>
      <c r="P43" s="1">
        <v>-99.82</v>
      </c>
      <c r="Q43" s="1">
        <v>-101.8</v>
      </c>
      <c r="R43" s="1">
        <v>-100.6</v>
      </c>
      <c r="S43" s="1">
        <v>-100.7</v>
      </c>
    </row>
    <row r="44" spans="1:29" x14ac:dyDescent="0.25">
      <c r="A44" s="10" t="s">
        <v>93</v>
      </c>
      <c r="B44" s="1">
        <v>14.42</v>
      </c>
      <c r="C44" s="1">
        <v>8.2430000000000003</v>
      </c>
      <c r="D44" s="1">
        <v>0.23880000000000001</v>
      </c>
      <c r="E44" s="1">
        <v>7.907</v>
      </c>
      <c r="F44" s="1">
        <v>-3.395</v>
      </c>
      <c r="G44" s="1">
        <v>-1.4139999999999999</v>
      </c>
      <c r="H44" s="1">
        <v>-4.9779999999999998</v>
      </c>
      <c r="I44" s="1">
        <v>13.29</v>
      </c>
      <c r="J44" s="1">
        <v>6.1740000000000004</v>
      </c>
      <c r="K44" s="1">
        <v>4.5149999999999997</v>
      </c>
      <c r="L44" s="1">
        <v>15.16</v>
      </c>
      <c r="M44" s="1">
        <v>29.61</v>
      </c>
      <c r="N44" s="1">
        <v>7.5529999999999999</v>
      </c>
      <c r="O44" s="1">
        <v>10.050000000000001</v>
      </c>
      <c r="P44" s="1">
        <v>-18.78</v>
      </c>
      <c r="Q44" s="1">
        <v>2.4489999999999998</v>
      </c>
      <c r="R44" s="1">
        <v>7.593</v>
      </c>
      <c r="S44" s="1">
        <v>19.739999999999998</v>
      </c>
    </row>
    <row r="45" spans="1:29" x14ac:dyDescent="0.25">
      <c r="A45" s="10" t="s">
        <v>94</v>
      </c>
      <c r="B45" s="1">
        <v>38.299999999999997</v>
      </c>
      <c r="C45" s="1">
        <v>55.67</v>
      </c>
      <c r="D45" s="1">
        <v>57.76</v>
      </c>
      <c r="E45" s="1">
        <v>100.4</v>
      </c>
      <c r="F45" s="1">
        <v>39.6</v>
      </c>
      <c r="G45" s="1">
        <v>50.34</v>
      </c>
      <c r="H45" s="1">
        <v>93.28</v>
      </c>
      <c r="I45" s="1">
        <v>58.41</v>
      </c>
      <c r="J45" s="1">
        <v>73.180000000000007</v>
      </c>
      <c r="K45" s="1">
        <v>0.29549999999999998</v>
      </c>
      <c r="L45" s="1">
        <v>0.18840000000000001</v>
      </c>
      <c r="M45" s="1">
        <v>9.214E-2</v>
      </c>
      <c r="N45" s="1">
        <v>0.44059999999999999</v>
      </c>
      <c r="O45" s="1">
        <v>0.12509999999999999</v>
      </c>
      <c r="P45" s="1">
        <v>0.21310000000000001</v>
      </c>
      <c r="Q45" s="1">
        <v>0.57979999999999998</v>
      </c>
      <c r="R45" s="1">
        <v>0.36180000000000001</v>
      </c>
      <c r="S45" s="1">
        <v>0.30759999999999998</v>
      </c>
    </row>
    <row r="46" spans="1:29" x14ac:dyDescent="0.25">
      <c r="A46" s="10" t="s">
        <v>95</v>
      </c>
      <c r="B46" s="1">
        <v>-1.4</v>
      </c>
      <c r="C46" s="1">
        <v>-2.1669999999999998</v>
      </c>
      <c r="D46" s="1">
        <v>-1.323</v>
      </c>
      <c r="E46" s="1">
        <v>-0.87909999999999999</v>
      </c>
      <c r="F46" s="1">
        <v>-1.3260000000000001</v>
      </c>
      <c r="G46" s="1">
        <v>-1.071</v>
      </c>
      <c r="H46" s="1">
        <v>-0.998</v>
      </c>
      <c r="I46" s="1">
        <v>-1.3109999999999999</v>
      </c>
      <c r="J46" s="1">
        <v>-0.97250000000000003</v>
      </c>
      <c r="K46" s="1">
        <v>-1.1870000000000001</v>
      </c>
      <c r="L46" s="1">
        <v>-1.0780000000000001</v>
      </c>
      <c r="M46" s="1">
        <v>-0.92259999999999998</v>
      </c>
      <c r="N46" s="1">
        <v>-1.0429999999999999</v>
      </c>
      <c r="O46" s="1">
        <v>-0.92820000000000003</v>
      </c>
      <c r="P46" s="1">
        <v>-1.3979999999999999</v>
      </c>
      <c r="Q46" s="1">
        <v>-1.0980000000000001</v>
      </c>
      <c r="R46" s="1">
        <v>-1.2709999999999999</v>
      </c>
      <c r="S46" s="1">
        <v>-1.1060000000000001</v>
      </c>
    </row>
    <row r="48" spans="1:29" x14ac:dyDescent="0.25">
      <c r="A48" t="s">
        <v>96</v>
      </c>
      <c r="B48" t="s">
        <v>97</v>
      </c>
    </row>
    <row r="49" spans="1:19" x14ac:dyDescent="0.25">
      <c r="B49" t="s">
        <v>98</v>
      </c>
    </row>
    <row r="50" spans="1:19" x14ac:dyDescent="0.25">
      <c r="B50" t="s">
        <v>99</v>
      </c>
    </row>
    <row r="54" spans="1:19" x14ac:dyDescent="0.25">
      <c r="A54" t="s">
        <v>100</v>
      </c>
    </row>
    <row r="55" spans="1:19" x14ac:dyDescent="0.25">
      <c r="A55" t="s">
        <v>0</v>
      </c>
      <c r="B55">
        <f>B43+(B44-B43)/(1+(B45/10)^B46)</f>
        <v>3.2438352866512616</v>
      </c>
      <c r="C55">
        <f t="shared" ref="C55:S55" si="54">C43+(C44-C43)/(1+(C45/10)^C46)</f>
        <v>6.2534320145551447</v>
      </c>
      <c r="D55">
        <f t="shared" si="54"/>
        <v>-7.4427300697047514</v>
      </c>
      <c r="E55">
        <f t="shared" si="54"/>
        <v>-7.4136733893861049</v>
      </c>
      <c r="F55">
        <f t="shared" si="54"/>
        <v>-15.743357987709615</v>
      </c>
      <c r="G55">
        <f t="shared" si="54"/>
        <v>-16.337926244273106</v>
      </c>
      <c r="H55">
        <f t="shared" si="54"/>
        <v>-15.148871996233751</v>
      </c>
      <c r="I55">
        <f t="shared" si="54"/>
        <v>3.8997956405795122</v>
      </c>
      <c r="J55">
        <f t="shared" si="54"/>
        <v>-7.962087621597675</v>
      </c>
      <c r="K55">
        <f t="shared" si="54"/>
        <v>-99.410451963784553</v>
      </c>
      <c r="L55">
        <f t="shared" si="54"/>
        <v>-99.317810410109999</v>
      </c>
      <c r="M55">
        <f t="shared" si="54"/>
        <v>-98.898113996971816</v>
      </c>
      <c r="N55">
        <f t="shared" si="54"/>
        <v>-97.550911359087721</v>
      </c>
      <c r="O55">
        <f t="shared" si="54"/>
        <v>-99.030940577711419</v>
      </c>
      <c r="P55">
        <f t="shared" si="54"/>
        <v>-99.448410731067455</v>
      </c>
      <c r="Q55">
        <f t="shared" si="54"/>
        <v>-97.41965152748206</v>
      </c>
      <c r="R55">
        <f t="shared" si="54"/>
        <v>-99.030837744381842</v>
      </c>
      <c r="S55">
        <f t="shared" si="54"/>
        <v>-98.191903791233898</v>
      </c>
    </row>
    <row r="56" spans="1:19" x14ac:dyDescent="0.25">
      <c r="B56">
        <f>B55*-1</f>
        <v>-3.2438352866512616</v>
      </c>
      <c r="C56">
        <f t="shared" ref="C56:S56" si="55">C55*-1</f>
        <v>-6.2534320145551447</v>
      </c>
      <c r="D56">
        <f t="shared" si="55"/>
        <v>7.4427300697047514</v>
      </c>
      <c r="E56">
        <f t="shared" si="55"/>
        <v>7.4136733893861049</v>
      </c>
      <c r="F56">
        <f t="shared" si="55"/>
        <v>15.743357987709615</v>
      </c>
      <c r="G56">
        <f t="shared" si="55"/>
        <v>16.337926244273106</v>
      </c>
      <c r="H56">
        <f t="shared" si="55"/>
        <v>15.148871996233751</v>
      </c>
      <c r="I56">
        <f t="shared" si="55"/>
        <v>-3.8997956405795122</v>
      </c>
      <c r="J56">
        <f t="shared" si="55"/>
        <v>7.962087621597675</v>
      </c>
      <c r="K56">
        <f t="shared" si="55"/>
        <v>99.410451963784553</v>
      </c>
      <c r="L56">
        <f t="shared" si="55"/>
        <v>99.317810410109999</v>
      </c>
      <c r="M56">
        <f t="shared" si="55"/>
        <v>98.898113996971816</v>
      </c>
      <c r="N56">
        <f t="shared" si="55"/>
        <v>97.550911359087721</v>
      </c>
      <c r="O56">
        <f t="shared" si="55"/>
        <v>99.030940577711419</v>
      </c>
      <c r="P56">
        <f t="shared" si="55"/>
        <v>99.448410731067455</v>
      </c>
      <c r="Q56">
        <f t="shared" si="55"/>
        <v>97.41965152748206</v>
      </c>
      <c r="R56">
        <f t="shared" si="55"/>
        <v>99.030837744381842</v>
      </c>
      <c r="S56">
        <f t="shared" si="55"/>
        <v>98.191903791233898</v>
      </c>
    </row>
  </sheetData>
  <mergeCells count="2">
    <mergeCell ref="B41:J41"/>
    <mergeCell ref="K41:S41"/>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0CC448-1C76-4D94-9F1E-640BE52AB91F}">
  <dimension ref="A1:CN47"/>
  <sheetViews>
    <sheetView zoomScale="80" zoomScaleNormal="80" workbookViewId="0">
      <selection activeCell="C13" sqref="C13:T15"/>
    </sheetView>
  </sheetViews>
  <sheetFormatPr defaultRowHeight="15" x14ac:dyDescent="0.25"/>
  <cols>
    <col min="3" max="3" width="10.85546875" bestFit="1" customWidth="1"/>
  </cols>
  <sheetData>
    <row r="1" spans="1:56" x14ac:dyDescent="0.25">
      <c r="A1" t="s">
        <v>194</v>
      </c>
      <c r="C1" s="125"/>
      <c r="D1" s="126"/>
      <c r="E1" s="126"/>
      <c r="F1" s="126"/>
      <c r="G1" s="126"/>
      <c r="H1" s="126"/>
      <c r="I1" s="126"/>
      <c r="J1" s="126"/>
      <c r="K1" s="126" t="s">
        <v>163</v>
      </c>
      <c r="L1" s="126"/>
      <c r="M1" s="126"/>
      <c r="N1" s="126"/>
      <c r="O1" s="126"/>
      <c r="P1" s="126"/>
      <c r="Q1" s="126"/>
      <c r="R1" s="126"/>
      <c r="S1" s="126"/>
      <c r="T1" s="127"/>
      <c r="U1" s="128"/>
      <c r="V1" s="129"/>
      <c r="W1" s="129"/>
      <c r="X1" s="129"/>
      <c r="Y1" s="129"/>
      <c r="Z1" s="129"/>
      <c r="AA1" s="129"/>
      <c r="AB1" s="129"/>
      <c r="AC1" s="129" t="s">
        <v>128</v>
      </c>
      <c r="AD1" s="129"/>
      <c r="AE1" s="129"/>
      <c r="AF1" s="129"/>
      <c r="AG1" s="129"/>
      <c r="AH1" s="129"/>
      <c r="AI1" s="129"/>
      <c r="AJ1" s="129"/>
      <c r="AK1" s="129"/>
      <c r="AL1" s="130"/>
      <c r="AM1" s="131"/>
      <c r="AN1" s="132"/>
      <c r="AO1" s="132"/>
      <c r="AP1" s="132"/>
      <c r="AQ1" s="132"/>
      <c r="AR1" s="132"/>
      <c r="AS1" s="132"/>
      <c r="AT1" s="132"/>
      <c r="AU1" s="132" t="s">
        <v>193</v>
      </c>
      <c r="AV1" s="132"/>
      <c r="AW1" s="132"/>
      <c r="AX1" s="132"/>
      <c r="AY1" s="132"/>
      <c r="AZ1" s="132"/>
      <c r="BA1" s="132"/>
      <c r="BB1" s="132"/>
      <c r="BC1" s="132"/>
      <c r="BD1" s="133"/>
    </row>
    <row r="2" spans="1:56" x14ac:dyDescent="0.25">
      <c r="B2" s="10" t="s">
        <v>91</v>
      </c>
      <c r="C2" s="99">
        <v>-100.7</v>
      </c>
      <c r="D2" s="100">
        <v>-99.68</v>
      </c>
      <c r="E2" s="100">
        <v>-100.7</v>
      </c>
      <c r="F2" s="100">
        <v>-100.7</v>
      </c>
      <c r="G2" s="100">
        <v>-100.2</v>
      </c>
      <c r="H2" s="100">
        <v>-100.6</v>
      </c>
      <c r="I2" s="100">
        <v>-100.3</v>
      </c>
      <c r="J2" s="100">
        <v>-100</v>
      </c>
      <c r="K2" s="100">
        <v>-99.31</v>
      </c>
      <c r="L2" s="100">
        <v>-100.8</v>
      </c>
      <c r="M2" s="100">
        <v>-100.8</v>
      </c>
      <c r="N2" s="100">
        <v>-99.98</v>
      </c>
      <c r="O2" s="100">
        <v>-100.5</v>
      </c>
      <c r="P2" s="100">
        <v>-100.4</v>
      </c>
      <c r="Q2" s="100">
        <v>-99.51</v>
      </c>
      <c r="R2" s="100">
        <v>-101</v>
      </c>
      <c r="S2" s="100">
        <v>-101</v>
      </c>
      <c r="T2" s="101">
        <v>-99.75</v>
      </c>
      <c r="U2" s="99">
        <v>-101</v>
      </c>
      <c r="V2" s="100">
        <v>-100.5</v>
      </c>
      <c r="W2" s="100">
        <v>-101.4</v>
      </c>
      <c r="X2" s="100">
        <v>-101.6</v>
      </c>
      <c r="Y2" s="100">
        <v>-101.5</v>
      </c>
      <c r="Z2" s="100">
        <v>-101.8</v>
      </c>
      <c r="AA2" s="100">
        <v>-100.7</v>
      </c>
      <c r="AB2" s="100">
        <v>-100.7</v>
      </c>
      <c r="AC2" s="100">
        <v>-100.3</v>
      </c>
      <c r="AD2" s="100">
        <v>-101.4</v>
      </c>
      <c r="AE2" s="100">
        <v>-101</v>
      </c>
      <c r="AF2" s="100">
        <v>-99.96</v>
      </c>
      <c r="AG2" s="100">
        <v>-101.3</v>
      </c>
      <c r="AH2" s="100">
        <v>-100.5</v>
      </c>
      <c r="AI2" s="100">
        <v>-100.6</v>
      </c>
      <c r="AJ2" s="100">
        <v>-101.1</v>
      </c>
      <c r="AK2" s="100">
        <v>-100.8</v>
      </c>
      <c r="AL2" s="101">
        <v>-100.3</v>
      </c>
      <c r="AM2" s="99">
        <v>-101.2</v>
      </c>
      <c r="AN2" s="100">
        <v>-100.9</v>
      </c>
      <c r="AO2" s="100">
        <v>-101.7</v>
      </c>
      <c r="AP2" s="100">
        <v>-101.6</v>
      </c>
      <c r="AQ2" s="100">
        <v>-101.8</v>
      </c>
      <c r="AR2" s="100">
        <v>-102.3</v>
      </c>
      <c r="AS2" s="100">
        <v>-101</v>
      </c>
      <c r="AT2" s="100">
        <v>-100.8</v>
      </c>
      <c r="AU2" s="100">
        <v>-100.6</v>
      </c>
      <c r="AV2" s="100">
        <v>-101.6</v>
      </c>
      <c r="AW2" s="100">
        <v>-100.9</v>
      </c>
      <c r="AX2" s="100">
        <v>-99.81</v>
      </c>
      <c r="AY2" s="100">
        <v>-101.8</v>
      </c>
      <c r="AZ2" s="100">
        <v>-100.6</v>
      </c>
      <c r="BA2" s="100">
        <v>-100.7</v>
      </c>
      <c r="BB2" s="100">
        <v>-101.1</v>
      </c>
      <c r="BC2" s="100">
        <v>-100.8</v>
      </c>
      <c r="BD2" s="101">
        <v>-100.5</v>
      </c>
    </row>
    <row r="3" spans="1:56" x14ac:dyDescent="0.25">
      <c r="B3" s="10" t="s">
        <v>93</v>
      </c>
      <c r="C3" s="102">
        <v>28.94</v>
      </c>
      <c r="D3" s="83">
        <v>9.4290000000000003</v>
      </c>
      <c r="E3" s="83">
        <v>3.2879999999999998</v>
      </c>
      <c r="F3" s="83">
        <v>-5.6760000000000002</v>
      </c>
      <c r="G3" s="83">
        <v>-2.2050000000000001</v>
      </c>
      <c r="H3" s="83">
        <v>13.17</v>
      </c>
      <c r="I3" s="83">
        <v>0.84570000000000001</v>
      </c>
      <c r="J3" s="83">
        <v>10.23</v>
      </c>
      <c r="K3" s="83">
        <v>15.12</v>
      </c>
      <c r="L3" s="83">
        <v>2.8690000000000002</v>
      </c>
      <c r="M3" s="83">
        <v>12.85</v>
      </c>
      <c r="N3" s="83">
        <v>-28.76</v>
      </c>
      <c r="O3" s="83">
        <v>-1.5820000000000001</v>
      </c>
      <c r="P3" s="83">
        <v>3.6269999999999998</v>
      </c>
      <c r="Q3" s="83">
        <v>9.2260000000000009</v>
      </c>
      <c r="R3" s="83">
        <v>-8.2349999999999994</v>
      </c>
      <c r="S3" s="83">
        <v>2.9</v>
      </c>
      <c r="T3" s="103">
        <v>5.9470000000000001</v>
      </c>
      <c r="U3" s="102">
        <v>22.25</v>
      </c>
      <c r="V3" s="83">
        <v>21.74</v>
      </c>
      <c r="W3" s="83">
        <v>6.3520000000000003</v>
      </c>
      <c r="X3" s="83">
        <v>12.23</v>
      </c>
      <c r="Y3" s="83">
        <v>10.9</v>
      </c>
      <c r="Z3" s="83">
        <v>15.02</v>
      </c>
      <c r="AA3" s="83">
        <v>5.4459999999999997</v>
      </c>
      <c r="AB3" s="83">
        <v>14.95</v>
      </c>
      <c r="AC3" s="83">
        <v>30.75</v>
      </c>
      <c r="AD3" s="83">
        <v>8.5809999999999995</v>
      </c>
      <c r="AE3" s="83">
        <v>10.19</v>
      </c>
      <c r="AF3" s="83">
        <v>-20.74</v>
      </c>
      <c r="AG3" s="83">
        <v>4.867</v>
      </c>
      <c r="AH3" s="83">
        <v>6.202</v>
      </c>
      <c r="AI3" s="83">
        <v>21.23</v>
      </c>
      <c r="AJ3" s="83">
        <v>-1.1080000000000001</v>
      </c>
      <c r="AK3" s="83">
        <v>1.1020000000000001</v>
      </c>
      <c r="AL3" s="103">
        <v>8.6430000000000007</v>
      </c>
      <c r="AM3" s="102">
        <v>19.88</v>
      </c>
      <c r="AN3" s="83">
        <v>21.92</v>
      </c>
      <c r="AO3" s="83">
        <v>4.4539999999999997</v>
      </c>
      <c r="AP3" s="83">
        <v>8.375</v>
      </c>
      <c r="AQ3" s="83">
        <v>9.2859999999999996</v>
      </c>
      <c r="AR3" s="83">
        <v>11.36</v>
      </c>
      <c r="AS3" s="83">
        <v>4.569</v>
      </c>
      <c r="AT3" s="83">
        <v>15.28</v>
      </c>
      <c r="AU3" s="83">
        <v>29.67</v>
      </c>
      <c r="AV3" s="83">
        <v>7.609</v>
      </c>
      <c r="AW3" s="83">
        <v>10.130000000000001</v>
      </c>
      <c r="AX3" s="83">
        <v>-18.77</v>
      </c>
      <c r="AY3" s="83">
        <v>2.4900000000000002</v>
      </c>
      <c r="AZ3" s="83">
        <v>7.63</v>
      </c>
      <c r="BA3" s="83">
        <v>19.8</v>
      </c>
      <c r="BB3" s="83">
        <v>-1.448</v>
      </c>
      <c r="BC3" s="83">
        <v>0.30199999999999999</v>
      </c>
      <c r="BD3" s="103">
        <v>7.3789999999999996</v>
      </c>
    </row>
    <row r="4" spans="1:56" x14ac:dyDescent="0.25">
      <c r="B4" s="10" t="s">
        <v>94</v>
      </c>
      <c r="C4" s="102">
        <v>1.5599999999999999E-7</v>
      </c>
      <c r="D4" s="83">
        <v>1.79E-7</v>
      </c>
      <c r="E4" s="83">
        <v>1.2179999999999999E-7</v>
      </c>
      <c r="F4" s="83">
        <v>3.1189999999999998E-7</v>
      </c>
      <c r="G4" s="83">
        <v>2.6520000000000002E-7</v>
      </c>
      <c r="H4" s="83">
        <v>3.875E-7</v>
      </c>
      <c r="I4" s="83">
        <v>1.6549999999999999E-7</v>
      </c>
      <c r="J4" s="83">
        <v>1.205E-7</v>
      </c>
      <c r="K4" s="83">
        <v>8.7260000000000002E-8</v>
      </c>
      <c r="L4" s="83">
        <v>2.174E-7</v>
      </c>
      <c r="M4" s="83">
        <v>6.5579999999999996E-8</v>
      </c>
      <c r="N4" s="83">
        <v>1.318E-7</v>
      </c>
      <c r="O4" s="83">
        <v>1.822E-7</v>
      </c>
      <c r="P4" s="83">
        <v>1.48E-7</v>
      </c>
      <c r="Q4" s="83">
        <v>1.7630000000000001E-7</v>
      </c>
      <c r="R4" s="83">
        <v>2.1680000000000001E-7</v>
      </c>
      <c r="S4" s="83">
        <v>1.1969999999999999E-7</v>
      </c>
      <c r="T4" s="103">
        <v>1.991E-7</v>
      </c>
      <c r="U4" s="102">
        <v>2.1369999999999999E-7</v>
      </c>
      <c r="V4" s="83">
        <v>2.2740000000000001E-7</v>
      </c>
      <c r="W4" s="83">
        <v>1.3510000000000001E-7</v>
      </c>
      <c r="X4" s="83">
        <v>5.4479999999999996E-7</v>
      </c>
      <c r="Y4" s="83">
        <v>5.7970000000000004E-7</v>
      </c>
      <c r="Z4" s="83">
        <v>6.6280000000000003E-7</v>
      </c>
      <c r="AA4" s="83">
        <v>2.2779999999999999E-7</v>
      </c>
      <c r="AB4" s="83">
        <v>1.5909999999999999E-7</v>
      </c>
      <c r="AC4" s="83">
        <v>8.6669999999999995E-8</v>
      </c>
      <c r="AD4" s="83">
        <v>3.7389999999999998E-7</v>
      </c>
      <c r="AE4" s="83">
        <v>1.084E-7</v>
      </c>
      <c r="AF4" s="83">
        <v>1.9180000000000001E-7</v>
      </c>
      <c r="AG4" s="83">
        <v>4.5750000000000001E-7</v>
      </c>
      <c r="AH4" s="83">
        <v>2.8920000000000002E-7</v>
      </c>
      <c r="AI4" s="83">
        <v>2.614E-7</v>
      </c>
      <c r="AJ4" s="83">
        <v>4.4780000000000003E-7</v>
      </c>
      <c r="AK4" s="83">
        <v>2.353E-7</v>
      </c>
      <c r="AL4" s="103">
        <v>3.0349999999999998E-7</v>
      </c>
      <c r="AM4" s="102">
        <v>2.41E-7</v>
      </c>
      <c r="AN4" s="83">
        <v>2.523E-7</v>
      </c>
      <c r="AO4" s="83">
        <v>1.469E-7</v>
      </c>
      <c r="AP4" s="83">
        <v>6.5339999999999996E-7</v>
      </c>
      <c r="AQ4" s="83">
        <v>6.8700000000000005E-7</v>
      </c>
      <c r="AR4" s="83">
        <v>7.1409999999999997E-7</v>
      </c>
      <c r="AS4" s="83">
        <v>2.9569999999999998E-7</v>
      </c>
      <c r="AT4" s="83">
        <v>1.885E-7</v>
      </c>
      <c r="AU4" s="83">
        <v>9.2640000000000001E-8</v>
      </c>
      <c r="AV4" s="83">
        <v>4.4050000000000001E-7</v>
      </c>
      <c r="AW4" s="83">
        <v>1.2550000000000001E-7</v>
      </c>
      <c r="AX4" s="83">
        <v>2.1360000000000001E-7</v>
      </c>
      <c r="AY4" s="83">
        <v>5.7970000000000004E-7</v>
      </c>
      <c r="AZ4" s="83">
        <v>3.6199999999999999E-7</v>
      </c>
      <c r="BA4" s="83">
        <v>3.0779999999999999E-7</v>
      </c>
      <c r="BB4" s="83">
        <v>5.2269999999999999E-7</v>
      </c>
      <c r="BC4" s="83">
        <v>2.8410000000000001E-7</v>
      </c>
      <c r="BD4" s="103">
        <v>3.2179999999999998E-7</v>
      </c>
    </row>
    <row r="5" spans="1:56" x14ac:dyDescent="0.25">
      <c r="B5" s="10" t="s">
        <v>95</v>
      </c>
      <c r="C5" s="112">
        <v>-0.92210000000000003</v>
      </c>
      <c r="D5" s="113">
        <v>-1.008</v>
      </c>
      <c r="E5" s="113">
        <v>-0.80649999999999999</v>
      </c>
      <c r="F5" s="113">
        <v>-1.056</v>
      </c>
      <c r="G5" s="113">
        <v>-1.0349999999999999</v>
      </c>
      <c r="H5" s="113">
        <v>-0.99850000000000005</v>
      </c>
      <c r="I5" s="113">
        <v>-0.97819999999999996</v>
      </c>
      <c r="J5" s="113">
        <v>-0.99450000000000005</v>
      </c>
      <c r="K5" s="113">
        <v>-0.9244</v>
      </c>
      <c r="L5" s="113">
        <v>-1.022</v>
      </c>
      <c r="M5" s="113">
        <v>-0.84830000000000005</v>
      </c>
      <c r="N5" s="113">
        <v>-1.17</v>
      </c>
      <c r="O5" s="113">
        <v>-0.89970000000000006</v>
      </c>
      <c r="P5" s="113">
        <v>-0.97889999999999999</v>
      </c>
      <c r="Q5" s="113">
        <v>-1.0580000000000001</v>
      </c>
      <c r="R5" s="113">
        <v>-0.83530000000000004</v>
      </c>
      <c r="S5" s="113">
        <v>-0.80659999999999998</v>
      </c>
      <c r="T5" s="114">
        <v>-0.94289999999999996</v>
      </c>
      <c r="U5" s="112">
        <v>-0.99070000000000003</v>
      </c>
      <c r="V5" s="113">
        <v>-1.0249999999999999</v>
      </c>
      <c r="W5" s="113">
        <v>-0.77959999999999996</v>
      </c>
      <c r="X5" s="113">
        <v>-1.097</v>
      </c>
      <c r="Y5" s="113">
        <v>-1.093</v>
      </c>
      <c r="Z5" s="113">
        <v>-0.98839999999999995</v>
      </c>
      <c r="AA5" s="113">
        <v>-1.167</v>
      </c>
      <c r="AB5" s="113">
        <v>-1.0549999999999999</v>
      </c>
      <c r="AC5" s="113">
        <v>-0.92749999999999999</v>
      </c>
      <c r="AD5" s="113">
        <v>-1.04</v>
      </c>
      <c r="AE5" s="113">
        <v>-0.89970000000000006</v>
      </c>
      <c r="AF5" s="113">
        <v>-1.3089999999999999</v>
      </c>
      <c r="AG5" s="113">
        <v>-1.109</v>
      </c>
      <c r="AH5" s="113">
        <v>-1.208</v>
      </c>
      <c r="AI5" s="113">
        <v>-1.089</v>
      </c>
      <c r="AJ5" s="113">
        <v>-1.048</v>
      </c>
      <c r="AK5" s="113">
        <v>-1.0329999999999999</v>
      </c>
      <c r="AL5" s="114">
        <v>-1.0309999999999999</v>
      </c>
      <c r="AM5" s="112">
        <v>-0.97750000000000004</v>
      </c>
      <c r="AN5" s="113">
        <v>-1.0009999999999999</v>
      </c>
      <c r="AO5" s="113">
        <v>-0.76980000000000004</v>
      </c>
      <c r="AP5" s="113">
        <v>-1.125</v>
      </c>
      <c r="AQ5" s="113">
        <v>-1.103</v>
      </c>
      <c r="AR5" s="113">
        <v>-0.93640000000000001</v>
      </c>
      <c r="AS5" s="113">
        <v>-1.1890000000000001</v>
      </c>
      <c r="AT5" s="113">
        <v>-1.08</v>
      </c>
      <c r="AU5" s="113">
        <v>-0.92669999999999997</v>
      </c>
      <c r="AV5" s="113">
        <v>-1.044</v>
      </c>
      <c r="AW5" s="113">
        <v>-0.93140000000000001</v>
      </c>
      <c r="AX5" s="113">
        <v>-1.4019999999999999</v>
      </c>
      <c r="AY5" s="113">
        <v>-1.099</v>
      </c>
      <c r="AZ5" s="113">
        <v>-1.2729999999999999</v>
      </c>
      <c r="BA5" s="113">
        <v>-1.1080000000000001</v>
      </c>
      <c r="BB5" s="113">
        <v>-1.099</v>
      </c>
      <c r="BC5" s="113">
        <v>-1.1100000000000001</v>
      </c>
      <c r="BD5" s="114">
        <v>-1.012</v>
      </c>
    </row>
    <row r="7" spans="1:56" x14ac:dyDescent="0.25">
      <c r="B7" s="75" t="s">
        <v>184</v>
      </c>
      <c r="C7" s="99">
        <f>C3*-1</f>
        <v>-28.94</v>
      </c>
      <c r="D7" s="100">
        <f t="shared" ref="D7:BD7" si="0">D3*-1</f>
        <v>-9.4290000000000003</v>
      </c>
      <c r="E7" s="100">
        <f t="shared" si="0"/>
        <v>-3.2879999999999998</v>
      </c>
      <c r="F7" s="100">
        <f t="shared" si="0"/>
        <v>5.6760000000000002</v>
      </c>
      <c r="G7" s="100">
        <f t="shared" si="0"/>
        <v>2.2050000000000001</v>
      </c>
      <c r="H7" s="100">
        <f t="shared" si="0"/>
        <v>-13.17</v>
      </c>
      <c r="I7" s="100">
        <f t="shared" si="0"/>
        <v>-0.84570000000000001</v>
      </c>
      <c r="J7" s="100">
        <f t="shared" si="0"/>
        <v>-10.23</v>
      </c>
      <c r="K7" s="100">
        <f t="shared" si="0"/>
        <v>-15.12</v>
      </c>
      <c r="L7" s="100">
        <f t="shared" si="0"/>
        <v>-2.8690000000000002</v>
      </c>
      <c r="M7" s="100">
        <f t="shared" si="0"/>
        <v>-12.85</v>
      </c>
      <c r="N7" s="100">
        <f t="shared" si="0"/>
        <v>28.76</v>
      </c>
      <c r="O7" s="100">
        <f t="shared" si="0"/>
        <v>1.5820000000000001</v>
      </c>
      <c r="P7" s="100">
        <f t="shared" si="0"/>
        <v>-3.6269999999999998</v>
      </c>
      <c r="Q7" s="100">
        <f t="shared" si="0"/>
        <v>-9.2260000000000009</v>
      </c>
      <c r="R7" s="100">
        <f t="shared" si="0"/>
        <v>8.2349999999999994</v>
      </c>
      <c r="S7" s="100">
        <f t="shared" si="0"/>
        <v>-2.9</v>
      </c>
      <c r="T7" s="101">
        <f t="shared" si="0"/>
        <v>-5.9470000000000001</v>
      </c>
      <c r="U7" s="99">
        <f t="shared" si="0"/>
        <v>-22.25</v>
      </c>
      <c r="V7" s="100">
        <f t="shared" si="0"/>
        <v>-21.74</v>
      </c>
      <c r="W7" s="100">
        <f t="shared" si="0"/>
        <v>-6.3520000000000003</v>
      </c>
      <c r="X7" s="100">
        <f t="shared" si="0"/>
        <v>-12.23</v>
      </c>
      <c r="Y7" s="100">
        <f t="shared" si="0"/>
        <v>-10.9</v>
      </c>
      <c r="Z7" s="100">
        <f t="shared" si="0"/>
        <v>-15.02</v>
      </c>
      <c r="AA7" s="100">
        <f t="shared" si="0"/>
        <v>-5.4459999999999997</v>
      </c>
      <c r="AB7" s="100">
        <f t="shared" si="0"/>
        <v>-14.95</v>
      </c>
      <c r="AC7" s="100">
        <f t="shared" si="0"/>
        <v>-30.75</v>
      </c>
      <c r="AD7" s="100">
        <f t="shared" si="0"/>
        <v>-8.5809999999999995</v>
      </c>
      <c r="AE7" s="100">
        <f t="shared" si="0"/>
        <v>-10.19</v>
      </c>
      <c r="AF7" s="100">
        <f t="shared" si="0"/>
        <v>20.74</v>
      </c>
      <c r="AG7" s="100">
        <f t="shared" si="0"/>
        <v>-4.867</v>
      </c>
      <c r="AH7" s="100">
        <f t="shared" si="0"/>
        <v>-6.202</v>
      </c>
      <c r="AI7" s="100">
        <f t="shared" si="0"/>
        <v>-21.23</v>
      </c>
      <c r="AJ7" s="100">
        <f t="shared" si="0"/>
        <v>1.1080000000000001</v>
      </c>
      <c r="AK7" s="100">
        <f t="shared" si="0"/>
        <v>-1.1020000000000001</v>
      </c>
      <c r="AL7" s="101">
        <f t="shared" si="0"/>
        <v>-8.6430000000000007</v>
      </c>
      <c r="AM7" s="99">
        <f t="shared" si="0"/>
        <v>-19.88</v>
      </c>
      <c r="AN7" s="100">
        <f t="shared" si="0"/>
        <v>-21.92</v>
      </c>
      <c r="AO7" s="100">
        <f t="shared" si="0"/>
        <v>-4.4539999999999997</v>
      </c>
      <c r="AP7" s="100">
        <f t="shared" si="0"/>
        <v>-8.375</v>
      </c>
      <c r="AQ7" s="100">
        <f t="shared" si="0"/>
        <v>-9.2859999999999996</v>
      </c>
      <c r="AR7" s="100">
        <f t="shared" si="0"/>
        <v>-11.36</v>
      </c>
      <c r="AS7" s="100">
        <f t="shared" si="0"/>
        <v>-4.569</v>
      </c>
      <c r="AT7" s="100">
        <f t="shared" si="0"/>
        <v>-15.28</v>
      </c>
      <c r="AU7" s="100">
        <f t="shared" si="0"/>
        <v>-29.67</v>
      </c>
      <c r="AV7" s="100">
        <f t="shared" si="0"/>
        <v>-7.609</v>
      </c>
      <c r="AW7" s="100">
        <f t="shared" si="0"/>
        <v>-10.130000000000001</v>
      </c>
      <c r="AX7" s="100">
        <f t="shared" si="0"/>
        <v>18.77</v>
      </c>
      <c r="AY7" s="100">
        <f t="shared" si="0"/>
        <v>-2.4900000000000002</v>
      </c>
      <c r="AZ7" s="100">
        <f t="shared" si="0"/>
        <v>-7.63</v>
      </c>
      <c r="BA7" s="100">
        <f t="shared" si="0"/>
        <v>-19.8</v>
      </c>
      <c r="BB7" s="100">
        <f t="shared" si="0"/>
        <v>1.448</v>
      </c>
      <c r="BC7" s="100">
        <f t="shared" si="0"/>
        <v>-0.30199999999999999</v>
      </c>
      <c r="BD7" s="101">
        <f t="shared" si="0"/>
        <v>-7.3789999999999996</v>
      </c>
    </row>
    <row r="8" spans="1:56" x14ac:dyDescent="0.25">
      <c r="B8" s="75" t="s">
        <v>185</v>
      </c>
      <c r="C8" s="102">
        <f>C2*-1</f>
        <v>100.7</v>
      </c>
      <c r="D8" s="83">
        <f t="shared" ref="D8:BD8" si="1">D2*-1</f>
        <v>99.68</v>
      </c>
      <c r="E8" s="83">
        <f t="shared" si="1"/>
        <v>100.7</v>
      </c>
      <c r="F8" s="83">
        <f t="shared" si="1"/>
        <v>100.7</v>
      </c>
      <c r="G8" s="83">
        <f t="shared" si="1"/>
        <v>100.2</v>
      </c>
      <c r="H8" s="83">
        <f t="shared" si="1"/>
        <v>100.6</v>
      </c>
      <c r="I8" s="83">
        <f t="shared" si="1"/>
        <v>100.3</v>
      </c>
      <c r="J8" s="83">
        <f t="shared" si="1"/>
        <v>100</v>
      </c>
      <c r="K8" s="83">
        <f t="shared" si="1"/>
        <v>99.31</v>
      </c>
      <c r="L8" s="83">
        <f t="shared" si="1"/>
        <v>100.8</v>
      </c>
      <c r="M8" s="83">
        <f t="shared" si="1"/>
        <v>100.8</v>
      </c>
      <c r="N8" s="83">
        <f t="shared" si="1"/>
        <v>99.98</v>
      </c>
      <c r="O8" s="83">
        <f t="shared" si="1"/>
        <v>100.5</v>
      </c>
      <c r="P8" s="83">
        <f t="shared" si="1"/>
        <v>100.4</v>
      </c>
      <c r="Q8" s="83">
        <f t="shared" si="1"/>
        <v>99.51</v>
      </c>
      <c r="R8" s="83">
        <f t="shared" si="1"/>
        <v>101</v>
      </c>
      <c r="S8" s="83">
        <f t="shared" si="1"/>
        <v>101</v>
      </c>
      <c r="T8" s="103">
        <f t="shared" si="1"/>
        <v>99.75</v>
      </c>
      <c r="U8" s="102">
        <f t="shared" si="1"/>
        <v>101</v>
      </c>
      <c r="V8" s="83">
        <f t="shared" si="1"/>
        <v>100.5</v>
      </c>
      <c r="W8" s="83">
        <f t="shared" si="1"/>
        <v>101.4</v>
      </c>
      <c r="X8" s="83">
        <f t="shared" si="1"/>
        <v>101.6</v>
      </c>
      <c r="Y8" s="83">
        <f t="shared" si="1"/>
        <v>101.5</v>
      </c>
      <c r="Z8" s="83">
        <f t="shared" si="1"/>
        <v>101.8</v>
      </c>
      <c r="AA8" s="83">
        <f t="shared" si="1"/>
        <v>100.7</v>
      </c>
      <c r="AB8" s="83">
        <f t="shared" si="1"/>
        <v>100.7</v>
      </c>
      <c r="AC8" s="83">
        <f t="shared" si="1"/>
        <v>100.3</v>
      </c>
      <c r="AD8" s="83">
        <f t="shared" si="1"/>
        <v>101.4</v>
      </c>
      <c r="AE8" s="83">
        <f t="shared" si="1"/>
        <v>101</v>
      </c>
      <c r="AF8" s="83">
        <f t="shared" si="1"/>
        <v>99.96</v>
      </c>
      <c r="AG8" s="83">
        <f t="shared" si="1"/>
        <v>101.3</v>
      </c>
      <c r="AH8" s="83">
        <f t="shared" si="1"/>
        <v>100.5</v>
      </c>
      <c r="AI8" s="83">
        <f t="shared" si="1"/>
        <v>100.6</v>
      </c>
      <c r="AJ8" s="83">
        <f t="shared" si="1"/>
        <v>101.1</v>
      </c>
      <c r="AK8" s="83">
        <f t="shared" si="1"/>
        <v>100.8</v>
      </c>
      <c r="AL8" s="103">
        <f t="shared" si="1"/>
        <v>100.3</v>
      </c>
      <c r="AM8" s="102">
        <f t="shared" si="1"/>
        <v>101.2</v>
      </c>
      <c r="AN8" s="83">
        <f t="shared" si="1"/>
        <v>100.9</v>
      </c>
      <c r="AO8" s="83">
        <f t="shared" si="1"/>
        <v>101.7</v>
      </c>
      <c r="AP8" s="83">
        <f t="shared" si="1"/>
        <v>101.6</v>
      </c>
      <c r="AQ8" s="83">
        <f t="shared" si="1"/>
        <v>101.8</v>
      </c>
      <c r="AR8" s="83">
        <f t="shared" si="1"/>
        <v>102.3</v>
      </c>
      <c r="AS8" s="83">
        <f t="shared" si="1"/>
        <v>101</v>
      </c>
      <c r="AT8" s="83">
        <f t="shared" si="1"/>
        <v>100.8</v>
      </c>
      <c r="AU8" s="83">
        <f t="shared" si="1"/>
        <v>100.6</v>
      </c>
      <c r="AV8" s="83">
        <f t="shared" si="1"/>
        <v>101.6</v>
      </c>
      <c r="AW8" s="83">
        <f t="shared" si="1"/>
        <v>100.9</v>
      </c>
      <c r="AX8" s="83">
        <f t="shared" si="1"/>
        <v>99.81</v>
      </c>
      <c r="AY8" s="83">
        <f t="shared" si="1"/>
        <v>101.8</v>
      </c>
      <c r="AZ8" s="83">
        <f t="shared" si="1"/>
        <v>100.6</v>
      </c>
      <c r="BA8" s="83">
        <f t="shared" si="1"/>
        <v>100.7</v>
      </c>
      <c r="BB8" s="83">
        <f t="shared" si="1"/>
        <v>101.1</v>
      </c>
      <c r="BC8" s="83">
        <f t="shared" si="1"/>
        <v>100.8</v>
      </c>
      <c r="BD8" s="103">
        <f t="shared" si="1"/>
        <v>100.5</v>
      </c>
    </row>
    <row r="9" spans="1:56" x14ac:dyDescent="0.25">
      <c r="B9" s="75" t="s">
        <v>168</v>
      </c>
      <c r="C9" s="102">
        <f>ABS(C5)</f>
        <v>0.92210000000000003</v>
      </c>
      <c r="D9" s="83">
        <f t="shared" ref="D9:BD9" si="2">ABS(D5)</f>
        <v>1.008</v>
      </c>
      <c r="E9" s="83">
        <f t="shared" si="2"/>
        <v>0.80649999999999999</v>
      </c>
      <c r="F9" s="83">
        <f t="shared" si="2"/>
        <v>1.056</v>
      </c>
      <c r="G9" s="83">
        <f t="shared" si="2"/>
        <v>1.0349999999999999</v>
      </c>
      <c r="H9" s="83">
        <f t="shared" si="2"/>
        <v>0.99850000000000005</v>
      </c>
      <c r="I9" s="83">
        <f t="shared" si="2"/>
        <v>0.97819999999999996</v>
      </c>
      <c r="J9" s="83">
        <f t="shared" si="2"/>
        <v>0.99450000000000005</v>
      </c>
      <c r="K9" s="83">
        <f t="shared" si="2"/>
        <v>0.9244</v>
      </c>
      <c r="L9" s="83">
        <f t="shared" si="2"/>
        <v>1.022</v>
      </c>
      <c r="M9" s="83">
        <f t="shared" si="2"/>
        <v>0.84830000000000005</v>
      </c>
      <c r="N9" s="83">
        <f t="shared" si="2"/>
        <v>1.17</v>
      </c>
      <c r="O9" s="83">
        <f t="shared" si="2"/>
        <v>0.89970000000000006</v>
      </c>
      <c r="P9" s="83">
        <f t="shared" si="2"/>
        <v>0.97889999999999999</v>
      </c>
      <c r="Q9" s="83">
        <f t="shared" si="2"/>
        <v>1.0580000000000001</v>
      </c>
      <c r="R9" s="83">
        <f t="shared" si="2"/>
        <v>0.83530000000000004</v>
      </c>
      <c r="S9" s="83">
        <f t="shared" si="2"/>
        <v>0.80659999999999998</v>
      </c>
      <c r="T9" s="103">
        <f t="shared" si="2"/>
        <v>0.94289999999999996</v>
      </c>
      <c r="U9" s="102">
        <f t="shared" si="2"/>
        <v>0.99070000000000003</v>
      </c>
      <c r="V9" s="83">
        <f t="shared" si="2"/>
        <v>1.0249999999999999</v>
      </c>
      <c r="W9" s="83">
        <f t="shared" si="2"/>
        <v>0.77959999999999996</v>
      </c>
      <c r="X9" s="83">
        <f t="shared" si="2"/>
        <v>1.097</v>
      </c>
      <c r="Y9" s="83">
        <f t="shared" si="2"/>
        <v>1.093</v>
      </c>
      <c r="Z9" s="83">
        <f t="shared" si="2"/>
        <v>0.98839999999999995</v>
      </c>
      <c r="AA9" s="83">
        <f t="shared" si="2"/>
        <v>1.167</v>
      </c>
      <c r="AB9" s="83">
        <f t="shared" si="2"/>
        <v>1.0549999999999999</v>
      </c>
      <c r="AC9" s="83">
        <f t="shared" si="2"/>
        <v>0.92749999999999999</v>
      </c>
      <c r="AD9" s="83">
        <f t="shared" si="2"/>
        <v>1.04</v>
      </c>
      <c r="AE9" s="83">
        <f t="shared" si="2"/>
        <v>0.89970000000000006</v>
      </c>
      <c r="AF9" s="83">
        <f t="shared" si="2"/>
        <v>1.3089999999999999</v>
      </c>
      <c r="AG9" s="83">
        <f t="shared" si="2"/>
        <v>1.109</v>
      </c>
      <c r="AH9" s="83">
        <f t="shared" si="2"/>
        <v>1.208</v>
      </c>
      <c r="AI9" s="83">
        <f t="shared" si="2"/>
        <v>1.089</v>
      </c>
      <c r="AJ9" s="83">
        <f t="shared" si="2"/>
        <v>1.048</v>
      </c>
      <c r="AK9" s="83">
        <f t="shared" si="2"/>
        <v>1.0329999999999999</v>
      </c>
      <c r="AL9" s="103">
        <f t="shared" si="2"/>
        <v>1.0309999999999999</v>
      </c>
      <c r="AM9" s="102">
        <f t="shared" si="2"/>
        <v>0.97750000000000004</v>
      </c>
      <c r="AN9" s="83">
        <f t="shared" si="2"/>
        <v>1.0009999999999999</v>
      </c>
      <c r="AO9" s="83">
        <f t="shared" si="2"/>
        <v>0.76980000000000004</v>
      </c>
      <c r="AP9" s="83">
        <f t="shared" si="2"/>
        <v>1.125</v>
      </c>
      <c r="AQ9" s="83">
        <f t="shared" si="2"/>
        <v>1.103</v>
      </c>
      <c r="AR9" s="83">
        <f t="shared" si="2"/>
        <v>0.93640000000000001</v>
      </c>
      <c r="AS9" s="83">
        <f t="shared" si="2"/>
        <v>1.1890000000000001</v>
      </c>
      <c r="AT9" s="83">
        <f t="shared" si="2"/>
        <v>1.08</v>
      </c>
      <c r="AU9" s="83">
        <f t="shared" si="2"/>
        <v>0.92669999999999997</v>
      </c>
      <c r="AV9" s="83">
        <f t="shared" si="2"/>
        <v>1.044</v>
      </c>
      <c r="AW9" s="83">
        <f t="shared" si="2"/>
        <v>0.93140000000000001</v>
      </c>
      <c r="AX9" s="83">
        <f t="shared" si="2"/>
        <v>1.4019999999999999</v>
      </c>
      <c r="AY9" s="83">
        <f t="shared" si="2"/>
        <v>1.099</v>
      </c>
      <c r="AZ9" s="83">
        <f t="shared" si="2"/>
        <v>1.2729999999999999</v>
      </c>
      <c r="BA9" s="83">
        <f t="shared" si="2"/>
        <v>1.1080000000000001</v>
      </c>
      <c r="BB9" s="83">
        <f t="shared" si="2"/>
        <v>1.099</v>
      </c>
      <c r="BC9" s="83">
        <f t="shared" si="2"/>
        <v>1.1100000000000001</v>
      </c>
      <c r="BD9" s="103">
        <f t="shared" si="2"/>
        <v>1.012</v>
      </c>
    </row>
    <row r="10" spans="1:56" x14ac:dyDescent="0.25">
      <c r="C10" s="112"/>
      <c r="D10" s="113"/>
      <c r="E10" s="113"/>
      <c r="F10" s="113"/>
      <c r="G10" s="113"/>
      <c r="H10" s="113"/>
      <c r="I10" s="113"/>
      <c r="J10" s="113"/>
      <c r="K10" s="113"/>
      <c r="L10" s="113"/>
      <c r="M10" s="113"/>
      <c r="N10" s="113"/>
      <c r="O10" s="113"/>
      <c r="P10" s="113"/>
      <c r="Q10" s="113"/>
      <c r="R10" s="113"/>
      <c r="S10" s="113"/>
      <c r="T10" s="114"/>
      <c r="U10" s="112"/>
      <c r="V10" s="113"/>
      <c r="W10" s="113"/>
      <c r="X10" s="113"/>
      <c r="Y10" s="113"/>
      <c r="Z10" s="113"/>
      <c r="AA10" s="113"/>
      <c r="AB10" s="113"/>
      <c r="AC10" s="113"/>
      <c r="AD10" s="113"/>
      <c r="AE10" s="113"/>
      <c r="AF10" s="113"/>
      <c r="AG10" s="113"/>
      <c r="AH10" s="113"/>
      <c r="AI10" s="113"/>
      <c r="AJ10" s="113"/>
      <c r="AK10" s="113"/>
      <c r="AL10" s="114"/>
      <c r="AM10" s="112"/>
      <c r="AN10" s="113"/>
      <c r="AO10" s="113"/>
      <c r="AP10" s="113"/>
      <c r="AQ10" s="113"/>
      <c r="AR10" s="113"/>
      <c r="AS10" s="113"/>
      <c r="AT10" s="113"/>
      <c r="AU10" s="113"/>
      <c r="AV10" s="113"/>
      <c r="AW10" s="113"/>
      <c r="AX10" s="113"/>
      <c r="AY10" s="113"/>
      <c r="AZ10" s="113"/>
      <c r="BA10" s="113"/>
      <c r="BB10" s="113"/>
      <c r="BC10" s="113"/>
      <c r="BD10" s="114"/>
    </row>
    <row r="11" spans="1:56" x14ac:dyDescent="0.25">
      <c r="B11" t="s">
        <v>177</v>
      </c>
      <c r="C11" s="99">
        <f>1000000*C4/(((C8-50)/(50-C7))^(1/C9))</f>
        <v>0.25214975842437726</v>
      </c>
      <c r="D11" s="100">
        <f t="shared" ref="D11:BD11" si="3">1000000*D4/(((D8-50)/(50-D7))^(1/D9))</f>
        <v>0.21382194336930815</v>
      </c>
      <c r="E11" s="100">
        <f t="shared" si="3"/>
        <v>0.1295556303736396</v>
      </c>
      <c r="F11" s="100">
        <f t="shared" si="3"/>
        <v>0.27462602323718732</v>
      </c>
      <c r="G11" s="100">
        <f t="shared" si="3"/>
        <v>0.25291423686646913</v>
      </c>
      <c r="H11" s="100">
        <f t="shared" si="3"/>
        <v>0.4839236248067349</v>
      </c>
      <c r="I11" s="100">
        <f t="shared" si="3"/>
        <v>0.16733572922400755</v>
      </c>
      <c r="J11" s="100">
        <f t="shared" si="3"/>
        <v>0.14530380947829322</v>
      </c>
      <c r="K11" s="100">
        <f t="shared" si="3"/>
        <v>0.11788872534823701</v>
      </c>
      <c r="L11" s="100">
        <f t="shared" si="3"/>
        <v>0.22605999394300097</v>
      </c>
      <c r="M11" s="100">
        <f t="shared" si="3"/>
        <v>8.4283807345334888E-2</v>
      </c>
      <c r="N11" s="100">
        <f t="shared" si="3"/>
        <v>6.3426814163582645E-2</v>
      </c>
      <c r="O11" s="100">
        <f t="shared" si="3"/>
        <v>0.17387031928565788</v>
      </c>
      <c r="P11" s="100">
        <f t="shared" si="3"/>
        <v>0.15768691158076914</v>
      </c>
      <c r="Q11" s="100">
        <f t="shared" si="3"/>
        <v>0.20883615675598469</v>
      </c>
      <c r="R11" s="100">
        <f t="shared" si="3"/>
        <v>0.1706849262144603</v>
      </c>
      <c r="S11" s="100">
        <f t="shared" si="3"/>
        <v>0.12525311678211534</v>
      </c>
      <c r="T11" s="101">
        <f t="shared" si="3"/>
        <v>0.22549786957765064</v>
      </c>
      <c r="U11" s="99">
        <f t="shared" si="3"/>
        <v>0.3037331490353038</v>
      </c>
      <c r="V11" s="100">
        <f t="shared" si="3"/>
        <v>0.32028874240021077</v>
      </c>
      <c r="W11" s="100">
        <f t="shared" si="3"/>
        <v>0.15201789766474738</v>
      </c>
      <c r="X11" s="100">
        <f t="shared" si="3"/>
        <v>0.64624021561372258</v>
      </c>
      <c r="Y11" s="100">
        <f t="shared" si="3"/>
        <v>0.67579998864788937</v>
      </c>
      <c r="Z11" s="100">
        <f t="shared" si="3"/>
        <v>0.83417710133517198</v>
      </c>
      <c r="AA11" s="100">
        <f t="shared" si="3"/>
        <v>0.24595446715569125</v>
      </c>
      <c r="AB11" s="100">
        <f t="shared" si="3"/>
        <v>0.20120251205568213</v>
      </c>
      <c r="AC11" s="100">
        <f t="shared" si="3"/>
        <v>0.14438181995845883</v>
      </c>
      <c r="AD11" s="100">
        <f t="shared" si="3"/>
        <v>0.42399892503355308</v>
      </c>
      <c r="AE11" s="100">
        <f t="shared" si="3"/>
        <v>0.13031818282411772</v>
      </c>
      <c r="AF11" s="100">
        <f t="shared" si="3"/>
        <v>0.12745243537317447</v>
      </c>
      <c r="AG11" s="100">
        <f t="shared" si="3"/>
        <v>0.4860887607135066</v>
      </c>
      <c r="AH11" s="100">
        <f t="shared" si="3"/>
        <v>0.3159794788270831</v>
      </c>
      <c r="AI11" s="100">
        <f t="shared" si="3"/>
        <v>0.3578331993651076</v>
      </c>
      <c r="AJ11" s="100">
        <f t="shared" si="3"/>
        <v>0.4293185039777288</v>
      </c>
      <c r="AK11" s="100">
        <f t="shared" si="3"/>
        <v>0.23665401563479438</v>
      </c>
      <c r="AL11" s="101">
        <f t="shared" si="3"/>
        <v>0.35221100277247747</v>
      </c>
      <c r="AM11" s="99">
        <f t="shared" si="3"/>
        <v>0.33129074520396107</v>
      </c>
      <c r="AN11" s="100">
        <f t="shared" si="3"/>
        <v>0.35636838178589725</v>
      </c>
      <c r="AO11" s="100">
        <f t="shared" si="3"/>
        <v>0.15714520945692545</v>
      </c>
      <c r="AP11" s="100">
        <f t="shared" si="3"/>
        <v>0.7291272015436725</v>
      </c>
      <c r="AQ11" s="100">
        <f t="shared" si="3"/>
        <v>0.77643458014679723</v>
      </c>
      <c r="AR11" s="100">
        <f t="shared" si="3"/>
        <v>0.84694500714167764</v>
      </c>
      <c r="AS11" s="100">
        <f t="shared" si="3"/>
        <v>0.31300959342624712</v>
      </c>
      <c r="AT11" s="100">
        <f t="shared" si="3"/>
        <v>0.23777155829180038</v>
      </c>
      <c r="AU11" s="100">
        <f t="shared" si="3"/>
        <v>0.15119469100343083</v>
      </c>
      <c r="AV11" s="100">
        <f t="shared" si="3"/>
        <v>0.48951981468777694</v>
      </c>
      <c r="AW11" s="100">
        <f t="shared" si="3"/>
        <v>0.15008857543971249</v>
      </c>
      <c r="AX11" s="100">
        <f t="shared" si="3"/>
        <v>0.15310532452292239</v>
      </c>
      <c r="AY11" s="100">
        <f t="shared" si="3"/>
        <v>0.58672207642640783</v>
      </c>
      <c r="AZ11" s="100">
        <f t="shared" si="3"/>
        <v>0.40095019273455224</v>
      </c>
      <c r="BA11" s="100">
        <f t="shared" si="3"/>
        <v>0.41075438697549543</v>
      </c>
      <c r="BB11" s="100">
        <f t="shared" si="3"/>
        <v>0.49893018969745151</v>
      </c>
      <c r="BC11" s="100">
        <f t="shared" si="3"/>
        <v>0.281589700437966</v>
      </c>
      <c r="BD11" s="101">
        <f t="shared" si="3"/>
        <v>0.36508163711958208</v>
      </c>
    </row>
    <row r="13" spans="1:56" x14ac:dyDescent="0.25">
      <c r="B13" t="s">
        <v>163</v>
      </c>
      <c r="C13">
        <f>C11</f>
        <v>0.25214975842437726</v>
      </c>
      <c r="D13">
        <f t="shared" ref="D13:T13" si="4">D11</f>
        <v>0.21382194336930815</v>
      </c>
      <c r="E13">
        <f t="shared" si="4"/>
        <v>0.1295556303736396</v>
      </c>
      <c r="F13">
        <f t="shared" si="4"/>
        <v>0.27462602323718732</v>
      </c>
      <c r="G13">
        <f t="shared" si="4"/>
        <v>0.25291423686646913</v>
      </c>
      <c r="H13">
        <f t="shared" si="4"/>
        <v>0.4839236248067349</v>
      </c>
      <c r="I13">
        <f t="shared" si="4"/>
        <v>0.16733572922400755</v>
      </c>
      <c r="J13">
        <f t="shared" si="4"/>
        <v>0.14530380947829322</v>
      </c>
      <c r="K13">
        <f t="shared" si="4"/>
        <v>0.11788872534823701</v>
      </c>
      <c r="L13">
        <f t="shared" si="4"/>
        <v>0.22605999394300097</v>
      </c>
      <c r="M13">
        <f t="shared" si="4"/>
        <v>8.4283807345334888E-2</v>
      </c>
      <c r="N13">
        <f t="shared" si="4"/>
        <v>6.3426814163582645E-2</v>
      </c>
      <c r="O13">
        <f t="shared" si="4"/>
        <v>0.17387031928565788</v>
      </c>
      <c r="P13">
        <f t="shared" si="4"/>
        <v>0.15768691158076914</v>
      </c>
      <c r="Q13">
        <f t="shared" si="4"/>
        <v>0.20883615675598469</v>
      </c>
      <c r="R13">
        <f t="shared" si="4"/>
        <v>0.1706849262144603</v>
      </c>
      <c r="S13">
        <f t="shared" si="4"/>
        <v>0.12525311678211534</v>
      </c>
      <c r="T13">
        <f t="shared" si="4"/>
        <v>0.22549786957765064</v>
      </c>
    </row>
    <row r="14" spans="1:56" x14ac:dyDescent="0.25">
      <c r="B14" t="s">
        <v>128</v>
      </c>
      <c r="C14">
        <f>U11</f>
        <v>0.3037331490353038</v>
      </c>
      <c r="D14">
        <f t="shared" ref="D14:T14" si="5">V11</f>
        <v>0.32028874240021077</v>
      </c>
      <c r="E14">
        <f t="shared" si="5"/>
        <v>0.15201789766474738</v>
      </c>
      <c r="F14">
        <f t="shared" si="5"/>
        <v>0.64624021561372258</v>
      </c>
      <c r="G14">
        <f t="shared" si="5"/>
        <v>0.67579998864788937</v>
      </c>
      <c r="H14">
        <f t="shared" si="5"/>
        <v>0.83417710133517198</v>
      </c>
      <c r="I14">
        <f t="shared" si="5"/>
        <v>0.24595446715569125</v>
      </c>
      <c r="J14">
        <f t="shared" si="5"/>
        <v>0.20120251205568213</v>
      </c>
      <c r="K14">
        <f t="shared" si="5"/>
        <v>0.14438181995845883</v>
      </c>
      <c r="L14">
        <f t="shared" si="5"/>
        <v>0.42399892503355308</v>
      </c>
      <c r="M14">
        <f t="shared" si="5"/>
        <v>0.13031818282411772</v>
      </c>
      <c r="N14">
        <f t="shared" si="5"/>
        <v>0.12745243537317447</v>
      </c>
      <c r="O14">
        <f t="shared" si="5"/>
        <v>0.4860887607135066</v>
      </c>
      <c r="P14">
        <f t="shared" si="5"/>
        <v>0.3159794788270831</v>
      </c>
      <c r="Q14">
        <f t="shared" si="5"/>
        <v>0.3578331993651076</v>
      </c>
      <c r="R14">
        <f t="shared" si="5"/>
        <v>0.4293185039777288</v>
      </c>
      <c r="S14">
        <f t="shared" si="5"/>
        <v>0.23665401563479438</v>
      </c>
      <c r="T14">
        <f t="shared" si="5"/>
        <v>0.35221100277247747</v>
      </c>
    </row>
    <row r="15" spans="1:56" x14ac:dyDescent="0.25">
      <c r="B15" t="s">
        <v>129</v>
      </c>
      <c r="C15">
        <f>AM11</f>
        <v>0.33129074520396107</v>
      </c>
      <c r="D15">
        <f t="shared" ref="D15:T15" si="6">AN11</f>
        <v>0.35636838178589725</v>
      </c>
      <c r="E15">
        <f t="shared" si="6"/>
        <v>0.15714520945692545</v>
      </c>
      <c r="F15">
        <f t="shared" si="6"/>
        <v>0.7291272015436725</v>
      </c>
      <c r="G15">
        <f t="shared" si="6"/>
        <v>0.77643458014679723</v>
      </c>
      <c r="H15">
        <f t="shared" si="6"/>
        <v>0.84694500714167764</v>
      </c>
      <c r="I15">
        <f t="shared" si="6"/>
        <v>0.31300959342624712</v>
      </c>
      <c r="J15">
        <f t="shared" si="6"/>
        <v>0.23777155829180038</v>
      </c>
      <c r="K15">
        <f t="shared" si="6"/>
        <v>0.15119469100343083</v>
      </c>
      <c r="L15">
        <f t="shared" si="6"/>
        <v>0.48951981468777694</v>
      </c>
      <c r="M15">
        <f t="shared" si="6"/>
        <v>0.15008857543971249</v>
      </c>
      <c r="N15">
        <f t="shared" si="6"/>
        <v>0.15310532452292239</v>
      </c>
      <c r="O15">
        <f t="shared" si="6"/>
        <v>0.58672207642640783</v>
      </c>
      <c r="P15">
        <f t="shared" si="6"/>
        <v>0.40095019273455224</v>
      </c>
      <c r="Q15">
        <f t="shared" si="6"/>
        <v>0.41075438697549543</v>
      </c>
      <c r="R15">
        <f t="shared" si="6"/>
        <v>0.49893018969745151</v>
      </c>
      <c r="S15">
        <f t="shared" si="6"/>
        <v>0.281589700437966</v>
      </c>
      <c r="T15">
        <f t="shared" si="6"/>
        <v>0.36508163711958208</v>
      </c>
    </row>
    <row r="17" spans="1:92" x14ac:dyDescent="0.25">
      <c r="A17" t="s">
        <v>195</v>
      </c>
      <c r="C17" s="134"/>
      <c r="D17" s="135"/>
      <c r="E17" s="135"/>
      <c r="F17" s="135"/>
      <c r="G17" s="135"/>
      <c r="H17" s="135"/>
      <c r="I17" s="135"/>
      <c r="J17" s="135"/>
      <c r="K17" s="135"/>
      <c r="L17" s="135"/>
      <c r="M17" s="135"/>
      <c r="N17" s="135"/>
      <c r="O17" s="135"/>
      <c r="P17" s="135" t="s">
        <v>163</v>
      </c>
      <c r="Q17" s="135"/>
      <c r="R17" s="135"/>
      <c r="S17" s="135"/>
      <c r="T17" s="135"/>
      <c r="U17" s="135"/>
      <c r="V17" s="135"/>
      <c r="W17" s="135"/>
      <c r="X17" s="135"/>
      <c r="Y17" s="135"/>
      <c r="Z17" s="135"/>
      <c r="AA17" s="135"/>
      <c r="AB17" s="135"/>
      <c r="AC17" s="135"/>
      <c r="AD17" s="135"/>
      <c r="AE17" s="135"/>
      <c r="AF17" s="136"/>
      <c r="AG17" s="137"/>
      <c r="AH17" s="138"/>
      <c r="AI17" s="138"/>
      <c r="AJ17" s="138"/>
      <c r="AK17" s="138"/>
      <c r="AL17" s="138"/>
      <c r="AM17" s="138"/>
      <c r="AN17" s="138"/>
      <c r="AO17" s="138"/>
      <c r="AP17" s="138"/>
      <c r="AQ17" s="138"/>
      <c r="AR17" s="138"/>
      <c r="AS17" s="138"/>
      <c r="AT17" s="138"/>
      <c r="AU17" s="138"/>
      <c r="AV17" s="138" t="s">
        <v>128</v>
      </c>
      <c r="AW17" s="138"/>
      <c r="AX17" s="138"/>
      <c r="AY17" s="138"/>
      <c r="AZ17" s="138"/>
      <c r="BA17" s="138"/>
      <c r="BB17" s="138"/>
      <c r="BC17" s="138"/>
      <c r="BD17" s="138"/>
      <c r="BE17" s="138"/>
      <c r="BF17" s="138"/>
      <c r="BG17" s="138"/>
      <c r="BH17" s="138"/>
      <c r="BI17" s="138"/>
      <c r="BJ17" s="139"/>
      <c r="BK17" s="140"/>
      <c r="BL17" s="141"/>
      <c r="BM17" s="141"/>
      <c r="BN17" s="141"/>
      <c r="BO17" s="141"/>
      <c r="BP17" s="141"/>
      <c r="BQ17" s="141"/>
      <c r="BR17" s="141"/>
      <c r="BS17" s="141"/>
      <c r="BT17" s="141"/>
      <c r="BU17" s="141"/>
      <c r="BV17" s="141"/>
      <c r="BW17" s="141"/>
      <c r="BX17" s="141"/>
      <c r="BY17" s="141" t="s">
        <v>129</v>
      </c>
      <c r="BZ17" s="141"/>
      <c r="CA17" s="141"/>
      <c r="CB17" s="141"/>
      <c r="CC17" s="141"/>
      <c r="CD17" s="141"/>
      <c r="CE17" s="141"/>
      <c r="CF17" s="141"/>
      <c r="CG17" s="141"/>
      <c r="CH17" s="141"/>
      <c r="CI17" s="141"/>
      <c r="CJ17" s="141"/>
      <c r="CK17" s="141"/>
      <c r="CL17" s="141"/>
      <c r="CM17" s="141"/>
      <c r="CN17" s="142"/>
    </row>
    <row r="18" spans="1:92" x14ac:dyDescent="0.25">
      <c r="B18" s="10" t="s">
        <v>91</v>
      </c>
      <c r="C18" s="102">
        <v>-104.8</v>
      </c>
      <c r="D18" s="83">
        <v>-103.6</v>
      </c>
      <c r="E18" s="83">
        <v>-96.33</v>
      </c>
      <c r="F18" s="83">
        <v>-73.45</v>
      </c>
      <c r="G18" s="83">
        <v>-86.64</v>
      </c>
      <c r="H18" s="83">
        <v>-97.78</v>
      </c>
      <c r="I18" s="83">
        <v>-81.38</v>
      </c>
      <c r="J18" s="83">
        <v>-92.92</v>
      </c>
      <c r="K18" s="83">
        <v>-85.4</v>
      </c>
      <c r="L18" s="83">
        <v>-141.19999999999999</v>
      </c>
      <c r="M18" s="83">
        <v>-70</v>
      </c>
      <c r="N18" s="83">
        <v>-86.93</v>
      </c>
      <c r="O18" s="83"/>
      <c r="P18" s="83">
        <v>-75.88</v>
      </c>
      <c r="Q18" s="83">
        <v>-85.62</v>
      </c>
      <c r="R18" s="83">
        <v>-123.7</v>
      </c>
      <c r="S18" s="83">
        <v>-166.1</v>
      </c>
      <c r="T18" s="83">
        <v>-103.3</v>
      </c>
      <c r="U18" s="83">
        <v>-92.33</v>
      </c>
      <c r="V18" s="83">
        <v>-100.6</v>
      </c>
      <c r="W18" s="83">
        <v>-109.6</v>
      </c>
      <c r="X18" s="83">
        <v>-162.4</v>
      </c>
      <c r="Y18" s="83"/>
      <c r="Z18" s="83">
        <v>-91.06</v>
      </c>
      <c r="AA18" s="83">
        <v>-105.9</v>
      </c>
      <c r="AB18" s="83">
        <v>-89.3</v>
      </c>
      <c r="AC18" s="83">
        <v>-109.1</v>
      </c>
      <c r="AD18" s="83">
        <v>-98.69</v>
      </c>
      <c r="AE18" s="83">
        <v>-98.69</v>
      </c>
      <c r="AF18" s="103">
        <v>-98.89</v>
      </c>
      <c r="AG18" s="102">
        <v>-109.6</v>
      </c>
      <c r="AH18" s="83">
        <v>-162.4</v>
      </c>
      <c r="AI18" s="83"/>
      <c r="AJ18" s="83">
        <v>-91.06</v>
      </c>
      <c r="AK18" s="83">
        <v>-105.9</v>
      </c>
      <c r="AL18" s="83">
        <v>-70</v>
      </c>
      <c r="AM18" s="83">
        <v>-86.93</v>
      </c>
      <c r="AN18" s="83"/>
      <c r="AO18" s="83">
        <v>-75.88</v>
      </c>
      <c r="AP18" s="83">
        <v>-85.62</v>
      </c>
      <c r="AQ18" s="83">
        <v>-104.8</v>
      </c>
      <c r="AR18" s="83">
        <v>-103.6</v>
      </c>
      <c r="AS18" s="83"/>
      <c r="AT18" s="83">
        <v>-73.45</v>
      </c>
      <c r="AU18" s="83">
        <v>-86.64</v>
      </c>
      <c r="AV18" s="83">
        <v>-89.3</v>
      </c>
      <c r="AW18" s="83">
        <v>-109.1</v>
      </c>
      <c r="AX18" s="83">
        <v>-98.69</v>
      </c>
      <c r="AY18" s="83">
        <v>-98.69</v>
      </c>
      <c r="AZ18" s="83">
        <v>-98.89</v>
      </c>
      <c r="BA18" s="83">
        <v>-97.78</v>
      </c>
      <c r="BB18" s="83">
        <v>-81.38</v>
      </c>
      <c r="BC18" s="83"/>
      <c r="BD18" s="83">
        <v>-85.4</v>
      </c>
      <c r="BE18" s="83">
        <v>-141.19999999999999</v>
      </c>
      <c r="BF18" s="83">
        <v>-123.7</v>
      </c>
      <c r="BG18" s="83">
        <v>-166.1</v>
      </c>
      <c r="BH18" s="83">
        <v>-103.3</v>
      </c>
      <c r="BI18" s="83">
        <v>-92.33</v>
      </c>
      <c r="BJ18" s="103">
        <v>-100.6</v>
      </c>
      <c r="BK18" s="102">
        <v>-265.5</v>
      </c>
      <c r="BL18" s="83"/>
      <c r="BM18" s="83"/>
      <c r="BN18" s="83">
        <v>-97.55</v>
      </c>
      <c r="BO18" s="83">
        <v>-258.8</v>
      </c>
      <c r="BP18" s="83">
        <v>-52.96</v>
      </c>
      <c r="BQ18" s="83">
        <v>-71.45</v>
      </c>
      <c r="BR18" s="83"/>
      <c r="BS18" s="83">
        <v>-69.67</v>
      </c>
      <c r="BT18" s="83"/>
      <c r="BU18" s="83">
        <v>-88.21</v>
      </c>
      <c r="BV18" s="83">
        <v>-60.84</v>
      </c>
      <c r="BW18" s="83"/>
      <c r="BX18" s="83">
        <v>-76.569999999999993</v>
      </c>
      <c r="BY18" s="83">
        <v>-83.96</v>
      </c>
      <c r="BZ18" s="83">
        <v>-65.400000000000006</v>
      </c>
      <c r="CA18" s="83">
        <v>-97.28</v>
      </c>
      <c r="CB18" s="83">
        <v>-510.4</v>
      </c>
      <c r="CC18" s="83">
        <v>-510.4</v>
      </c>
      <c r="CD18" s="83">
        <v>-157.80000000000001</v>
      </c>
      <c r="CE18" s="83">
        <v>-82.21</v>
      </c>
      <c r="CF18" s="83">
        <v>-70.94</v>
      </c>
      <c r="CG18" s="83"/>
      <c r="CH18" s="83">
        <v>-93.73</v>
      </c>
      <c r="CI18" s="83"/>
      <c r="CJ18" s="83"/>
      <c r="CK18" s="83">
        <v>-5839</v>
      </c>
      <c r="CL18" s="83">
        <v>-104.6</v>
      </c>
      <c r="CM18" s="83">
        <v>-95.39</v>
      </c>
      <c r="CN18" s="103">
        <v>-158.1</v>
      </c>
    </row>
    <row r="19" spans="1:92" x14ac:dyDescent="0.25">
      <c r="B19" s="10" t="s">
        <v>93</v>
      </c>
      <c r="C19" s="102">
        <v>6.48</v>
      </c>
      <c r="D19" s="83">
        <v>23.65</v>
      </c>
      <c r="E19" s="83">
        <v>-3.532</v>
      </c>
      <c r="F19" s="83">
        <v>2.7549999999999999</v>
      </c>
      <c r="G19" s="83">
        <v>4.7679999999999998</v>
      </c>
      <c r="H19" s="83">
        <v>6.1310000000000002</v>
      </c>
      <c r="I19" s="83">
        <v>-21.98</v>
      </c>
      <c r="J19" s="83">
        <v>2.0070000000000001</v>
      </c>
      <c r="K19" s="83">
        <v>16.329999999999998</v>
      </c>
      <c r="L19" s="83">
        <v>0.49940000000000001</v>
      </c>
      <c r="M19" s="83">
        <v>14.42</v>
      </c>
      <c r="N19" s="83">
        <v>-23.15</v>
      </c>
      <c r="O19" s="83"/>
      <c r="P19" s="83">
        <v>8.2430000000000003</v>
      </c>
      <c r="Q19" s="83">
        <v>0.2389</v>
      </c>
      <c r="R19" s="83">
        <v>7.9080000000000004</v>
      </c>
      <c r="S19" s="83">
        <v>-34.96</v>
      </c>
      <c r="T19" s="83">
        <v>-2.3220000000000001</v>
      </c>
      <c r="U19" s="83">
        <v>-3.3940000000000001</v>
      </c>
      <c r="V19" s="83">
        <v>-1.4139999999999999</v>
      </c>
      <c r="W19" s="83">
        <v>-4.9770000000000003</v>
      </c>
      <c r="X19" s="83">
        <v>13.69</v>
      </c>
      <c r="Y19" s="83"/>
      <c r="Z19" s="83">
        <v>13.29</v>
      </c>
      <c r="AA19" s="83">
        <v>6.1749999999999998</v>
      </c>
      <c r="AB19" s="83">
        <v>-10.29</v>
      </c>
      <c r="AC19" s="83">
        <v>-27.73</v>
      </c>
      <c r="AD19" s="83">
        <v>-12.22</v>
      </c>
      <c r="AE19" s="83">
        <v>-12.22</v>
      </c>
      <c r="AF19" s="103">
        <v>-1.0389999999999999</v>
      </c>
      <c r="AG19" s="102">
        <v>-4.9770000000000003</v>
      </c>
      <c r="AH19" s="83">
        <v>13.69</v>
      </c>
      <c r="AI19" s="83"/>
      <c r="AJ19" s="83">
        <v>13.29</v>
      </c>
      <c r="AK19" s="83">
        <v>6.1749999999999998</v>
      </c>
      <c r="AL19" s="83">
        <v>14.42</v>
      </c>
      <c r="AM19" s="83">
        <v>-23.15</v>
      </c>
      <c r="AN19" s="83"/>
      <c r="AO19" s="83">
        <v>8.2430000000000003</v>
      </c>
      <c r="AP19" s="83">
        <v>0.2389</v>
      </c>
      <c r="AQ19" s="83">
        <v>6.48</v>
      </c>
      <c r="AR19" s="83">
        <v>23.65</v>
      </c>
      <c r="AS19" s="83"/>
      <c r="AT19" s="83">
        <v>2.7549999999999999</v>
      </c>
      <c r="AU19" s="83">
        <v>4.7679999999999998</v>
      </c>
      <c r="AV19" s="83">
        <v>-10.29</v>
      </c>
      <c r="AW19" s="83">
        <v>-27.73</v>
      </c>
      <c r="AX19" s="83">
        <v>-12.22</v>
      </c>
      <c r="AY19" s="83">
        <v>-12.22</v>
      </c>
      <c r="AZ19" s="83">
        <v>-1.0389999999999999</v>
      </c>
      <c r="BA19" s="83">
        <v>6.1310000000000002</v>
      </c>
      <c r="BB19" s="83">
        <v>-21.98</v>
      </c>
      <c r="BC19" s="83"/>
      <c r="BD19" s="83">
        <v>16.329999999999998</v>
      </c>
      <c r="BE19" s="83">
        <v>0.49940000000000001</v>
      </c>
      <c r="BF19" s="83">
        <v>7.9080000000000004</v>
      </c>
      <c r="BG19" s="83">
        <v>-34.96</v>
      </c>
      <c r="BH19" s="83">
        <v>-2.3220000000000001</v>
      </c>
      <c r="BI19" s="83">
        <v>-3.3940000000000001</v>
      </c>
      <c r="BJ19" s="103">
        <v>-1.4139999999999999</v>
      </c>
      <c r="BK19" s="102">
        <v>-5.4539999999999997</v>
      </c>
      <c r="BL19" s="83"/>
      <c r="BM19" s="83"/>
      <c r="BN19" s="83">
        <v>15.55</v>
      </c>
      <c r="BO19" s="83">
        <v>7.4930000000000003</v>
      </c>
      <c r="BP19" s="83">
        <v>10.8</v>
      </c>
      <c r="BQ19" s="83">
        <v>20.68</v>
      </c>
      <c r="BR19" s="83"/>
      <c r="BS19" s="83">
        <v>7.17</v>
      </c>
      <c r="BT19" s="83"/>
      <c r="BU19" s="83">
        <v>4.0330000000000004</v>
      </c>
      <c r="BV19" s="83">
        <v>41.44</v>
      </c>
      <c r="BW19" s="83"/>
      <c r="BX19" s="83">
        <v>6.44</v>
      </c>
      <c r="BY19" s="83">
        <v>5.3049999999999997</v>
      </c>
      <c r="BZ19" s="83">
        <v>-21.04</v>
      </c>
      <c r="CA19" s="83">
        <v>-27.42</v>
      </c>
      <c r="CB19" s="83">
        <v>-9.08</v>
      </c>
      <c r="CC19" s="83">
        <v>-9.08</v>
      </c>
      <c r="CD19" s="83">
        <v>-4.5259999999999998</v>
      </c>
      <c r="CE19" s="83">
        <v>-4.24</v>
      </c>
      <c r="CF19" s="83">
        <v>-14.22</v>
      </c>
      <c r="CG19" s="83"/>
      <c r="CH19" s="83">
        <v>17.59</v>
      </c>
      <c r="CI19" s="83"/>
      <c r="CJ19" s="83"/>
      <c r="CK19" s="83">
        <v>-19.73</v>
      </c>
      <c r="CL19" s="83">
        <v>-4.0650000000000004</v>
      </c>
      <c r="CM19" s="83">
        <v>-3.468</v>
      </c>
      <c r="CN19" s="103">
        <v>-4.1900000000000004</v>
      </c>
    </row>
    <row r="20" spans="1:92" x14ac:dyDescent="0.25">
      <c r="B20" s="10" t="s">
        <v>94</v>
      </c>
      <c r="C20" s="102">
        <v>3.7200000000000003E-5</v>
      </c>
      <c r="D20" s="83">
        <v>4.371E-5</v>
      </c>
      <c r="E20" s="83">
        <v>4.163E-5</v>
      </c>
      <c r="F20" s="83">
        <v>5.5760000000000001E-5</v>
      </c>
      <c r="G20" s="83">
        <v>7.9670000000000001E-5</v>
      </c>
      <c r="H20" s="83">
        <v>6.9099999999999999E-5</v>
      </c>
      <c r="I20" s="83">
        <v>3.8980000000000003E-5</v>
      </c>
      <c r="J20" s="83">
        <v>5.872E-5</v>
      </c>
      <c r="K20" s="83">
        <v>6.0420000000000001E-5</v>
      </c>
      <c r="L20" s="83">
        <v>2.128E-4</v>
      </c>
      <c r="M20" s="83">
        <v>3.8300000000000003E-5</v>
      </c>
      <c r="N20" s="83">
        <v>7.379E-6</v>
      </c>
      <c r="O20" s="83"/>
      <c r="P20" s="83">
        <v>5.5670000000000001E-5</v>
      </c>
      <c r="Q20" s="83">
        <v>5.7760000000000003E-5</v>
      </c>
      <c r="R20" s="83">
        <v>1.004E-4</v>
      </c>
      <c r="S20" s="83">
        <v>4.0430000000000002E-4</v>
      </c>
      <c r="T20" s="83">
        <v>5.6360000000000002E-5</v>
      </c>
      <c r="U20" s="83">
        <v>3.96E-5</v>
      </c>
      <c r="V20" s="83">
        <v>5.0340000000000003E-5</v>
      </c>
      <c r="W20" s="83">
        <v>9.3280000000000001E-5</v>
      </c>
      <c r="X20" s="83">
        <v>2.366E-4</v>
      </c>
      <c r="Y20" s="83"/>
      <c r="Z20" s="83">
        <v>5.8409999999999998E-5</v>
      </c>
      <c r="AA20" s="83">
        <v>7.3189999999999996E-5</v>
      </c>
      <c r="AB20" s="83">
        <v>3.1720000000000001E-5</v>
      </c>
      <c r="AC20" s="83">
        <v>5.4599999999999999E-5</v>
      </c>
      <c r="AD20" s="83">
        <v>3.9789999999999997E-5</v>
      </c>
      <c r="AE20" s="83">
        <v>3.9789999999999997E-5</v>
      </c>
      <c r="AF20" s="103">
        <v>5.9349999999999999E-5</v>
      </c>
      <c r="AG20" s="102">
        <v>9.3280000000000001E-5</v>
      </c>
      <c r="AH20" s="83">
        <v>2.366E-4</v>
      </c>
      <c r="AI20" s="83"/>
      <c r="AJ20" s="83">
        <v>5.8409999999999998E-5</v>
      </c>
      <c r="AK20" s="83">
        <v>7.3189999999999996E-5</v>
      </c>
      <c r="AL20" s="83">
        <v>3.8300000000000003E-5</v>
      </c>
      <c r="AM20" s="83">
        <v>7.379E-6</v>
      </c>
      <c r="AN20" s="83"/>
      <c r="AO20" s="83">
        <v>5.5670000000000001E-5</v>
      </c>
      <c r="AP20" s="83">
        <v>5.7760000000000003E-5</v>
      </c>
      <c r="AQ20" s="83">
        <v>3.7200000000000003E-5</v>
      </c>
      <c r="AR20" s="83">
        <v>4.371E-5</v>
      </c>
      <c r="AS20" s="83"/>
      <c r="AT20" s="83">
        <v>5.5760000000000001E-5</v>
      </c>
      <c r="AU20" s="83">
        <v>7.9670000000000001E-5</v>
      </c>
      <c r="AV20" s="83">
        <v>3.1720000000000001E-5</v>
      </c>
      <c r="AW20" s="83">
        <v>5.4599999999999999E-5</v>
      </c>
      <c r="AX20" s="83">
        <v>3.9789999999999997E-5</v>
      </c>
      <c r="AY20" s="83">
        <v>3.9789999999999997E-5</v>
      </c>
      <c r="AZ20" s="83">
        <v>5.9349999999999999E-5</v>
      </c>
      <c r="BA20" s="83">
        <v>6.9099999999999999E-5</v>
      </c>
      <c r="BB20" s="83">
        <v>3.8980000000000003E-5</v>
      </c>
      <c r="BC20" s="83"/>
      <c r="BD20" s="83">
        <v>6.0420000000000001E-5</v>
      </c>
      <c r="BE20" s="83">
        <v>2.128E-4</v>
      </c>
      <c r="BF20" s="83">
        <v>1.004E-4</v>
      </c>
      <c r="BG20" s="83">
        <v>4.0430000000000002E-4</v>
      </c>
      <c r="BH20" s="83">
        <v>5.6360000000000002E-5</v>
      </c>
      <c r="BI20" s="83">
        <v>3.96E-5</v>
      </c>
      <c r="BJ20" s="103">
        <v>5.0340000000000003E-5</v>
      </c>
      <c r="BK20" s="102">
        <v>1.0250000000000001E-3</v>
      </c>
      <c r="BL20" s="83"/>
      <c r="BM20" s="83"/>
      <c r="BN20" s="83">
        <v>9.8120000000000002E-5</v>
      </c>
      <c r="BO20" s="83">
        <v>8.4380000000000002E-4</v>
      </c>
      <c r="BP20" s="83">
        <v>9.4429999999999992E-6</v>
      </c>
      <c r="BQ20" s="83">
        <v>7.4399999999999999E-6</v>
      </c>
      <c r="BR20" s="83"/>
      <c r="BS20" s="83">
        <v>6.2160000000000001E-5</v>
      </c>
      <c r="BT20" s="83"/>
      <c r="BU20" s="83">
        <v>1.1559999999999999E-5</v>
      </c>
      <c r="BV20" s="83">
        <v>1.7240000000000001E-5</v>
      </c>
      <c r="BW20" s="83"/>
      <c r="BX20" s="83">
        <v>2.603E-5</v>
      </c>
      <c r="BY20" s="83">
        <v>3.8989999999999998E-5</v>
      </c>
      <c r="BZ20" s="83">
        <v>5.2449999999999998E-6</v>
      </c>
      <c r="CA20" s="83">
        <v>2.9640000000000001E-5</v>
      </c>
      <c r="CB20" s="83">
        <v>0.37419999999999998</v>
      </c>
      <c r="CC20" s="83">
        <v>0.37419999999999998</v>
      </c>
      <c r="CD20" s="83">
        <v>3.2820000000000001E-4</v>
      </c>
      <c r="CE20" s="83">
        <v>2.3879999999999998E-5</v>
      </c>
      <c r="CF20" s="83">
        <v>2.6429999999999999E-5</v>
      </c>
      <c r="CG20" s="83"/>
      <c r="CH20" s="83">
        <v>8.7899999999999995E-5</v>
      </c>
      <c r="CI20" s="83"/>
      <c r="CJ20" s="83"/>
      <c r="CK20" s="83">
        <v>0.91839999999999999</v>
      </c>
      <c r="CL20" s="83">
        <v>7.8880000000000004E-5</v>
      </c>
      <c r="CM20" s="83">
        <v>5.5390000000000003E-5</v>
      </c>
      <c r="CN20" s="103">
        <v>2.2919999999999999E-4</v>
      </c>
    </row>
    <row r="21" spans="1:92" x14ac:dyDescent="0.25">
      <c r="B21" s="10" t="s">
        <v>95</v>
      </c>
      <c r="C21" s="112">
        <v>-0.66720000000000002</v>
      </c>
      <c r="D21" s="113">
        <v>-0.81779999999999997</v>
      </c>
      <c r="E21" s="113">
        <v>-1.1240000000000001</v>
      </c>
      <c r="F21" s="113">
        <v>-1.601</v>
      </c>
      <c r="G21" s="113">
        <v>-1.3340000000000001</v>
      </c>
      <c r="H21" s="113">
        <v>-0.94159999999999999</v>
      </c>
      <c r="I21" s="113">
        <v>-1.4690000000000001</v>
      </c>
      <c r="J21" s="113">
        <v>-0.97150000000000003</v>
      </c>
      <c r="K21" s="113">
        <v>-1.276</v>
      </c>
      <c r="L21" s="113">
        <v>-0.79379999999999995</v>
      </c>
      <c r="M21" s="113">
        <v>-1.4</v>
      </c>
      <c r="N21" s="113" t="s">
        <v>92</v>
      </c>
      <c r="O21" s="113"/>
      <c r="P21" s="113">
        <v>-2.1669999999999998</v>
      </c>
      <c r="Q21" s="113">
        <v>-1.323</v>
      </c>
      <c r="R21" s="113">
        <v>-0.87919999999999998</v>
      </c>
      <c r="S21" s="113">
        <v>-1.0349999999999999</v>
      </c>
      <c r="T21" s="113">
        <v>-1.04</v>
      </c>
      <c r="U21" s="113">
        <v>-1.3260000000000001</v>
      </c>
      <c r="V21" s="113">
        <v>-1.071</v>
      </c>
      <c r="W21" s="113">
        <v>-0.99790000000000001</v>
      </c>
      <c r="X21" s="113">
        <v>-0.92720000000000002</v>
      </c>
      <c r="Y21" s="113"/>
      <c r="Z21" s="113">
        <v>-1.3109999999999999</v>
      </c>
      <c r="AA21" s="113">
        <v>-0.97250000000000003</v>
      </c>
      <c r="AB21" s="113">
        <v>-0.98509999999999998</v>
      </c>
      <c r="AC21" s="113">
        <v>-0.89549999999999996</v>
      </c>
      <c r="AD21" s="113">
        <v>-1.0860000000000001</v>
      </c>
      <c r="AE21" s="113">
        <v>-1.0860000000000001</v>
      </c>
      <c r="AF21" s="114">
        <v>-1.141</v>
      </c>
      <c r="AG21" s="112">
        <v>-0.99790000000000001</v>
      </c>
      <c r="AH21" s="113">
        <v>-0.92720000000000002</v>
      </c>
      <c r="AI21" s="113"/>
      <c r="AJ21" s="113">
        <v>-1.3109999999999999</v>
      </c>
      <c r="AK21" s="113">
        <v>-0.97250000000000003</v>
      </c>
      <c r="AL21" s="113">
        <v>-1.4</v>
      </c>
      <c r="AM21" s="113" t="s">
        <v>92</v>
      </c>
      <c r="AN21" s="113"/>
      <c r="AO21" s="113">
        <v>-2.1669999999999998</v>
      </c>
      <c r="AP21" s="113">
        <v>-1.323</v>
      </c>
      <c r="AQ21" s="113">
        <v>-0.66720000000000002</v>
      </c>
      <c r="AR21" s="113">
        <v>-0.81779999999999997</v>
      </c>
      <c r="AS21" s="113"/>
      <c r="AT21" s="113">
        <v>-1.601</v>
      </c>
      <c r="AU21" s="113">
        <v>-1.3340000000000001</v>
      </c>
      <c r="AV21" s="113">
        <v>-0.98509999999999998</v>
      </c>
      <c r="AW21" s="113">
        <v>-0.89549999999999996</v>
      </c>
      <c r="AX21" s="113">
        <v>-1.0860000000000001</v>
      </c>
      <c r="AY21" s="113">
        <v>-1.0860000000000001</v>
      </c>
      <c r="AZ21" s="113">
        <v>-1.141</v>
      </c>
      <c r="BA21" s="113">
        <v>-0.94159999999999999</v>
      </c>
      <c r="BB21" s="113">
        <v>-1.4690000000000001</v>
      </c>
      <c r="BC21" s="113"/>
      <c r="BD21" s="113">
        <v>-1.276</v>
      </c>
      <c r="BE21" s="113">
        <v>-0.79379999999999995</v>
      </c>
      <c r="BF21" s="113">
        <v>-0.87919999999999998</v>
      </c>
      <c r="BG21" s="113">
        <v>-1.0349999999999999</v>
      </c>
      <c r="BH21" s="113">
        <v>-1.04</v>
      </c>
      <c r="BI21" s="113">
        <v>-1.3260000000000001</v>
      </c>
      <c r="BJ21" s="114">
        <v>-1.071</v>
      </c>
      <c r="BK21" s="112">
        <v>-0.68</v>
      </c>
      <c r="BL21" s="113"/>
      <c r="BM21" s="113"/>
      <c r="BN21" s="113">
        <v>-1.216</v>
      </c>
      <c r="BO21" s="113">
        <v>-0.65590000000000004</v>
      </c>
      <c r="BP21" s="113">
        <v>-2.0449999999999999</v>
      </c>
      <c r="BQ21" s="113">
        <v>-3.22</v>
      </c>
      <c r="BR21" s="113"/>
      <c r="BS21" s="113">
        <v>-1.6779999999999999</v>
      </c>
      <c r="BT21" s="113"/>
      <c r="BU21" s="113">
        <v>-1.2589999999999999</v>
      </c>
      <c r="BV21" s="113">
        <v>-1.554</v>
      </c>
      <c r="BW21" s="113"/>
      <c r="BX21" s="113">
        <v>-1.1659999999999999</v>
      </c>
      <c r="BY21" s="113">
        <v>-0.99980000000000002</v>
      </c>
      <c r="BZ21" s="113">
        <v>-1.6559999999999999</v>
      </c>
      <c r="CA21" s="113">
        <v>-0.74650000000000005</v>
      </c>
      <c r="CB21" s="113">
        <v>-0.23799999999999999</v>
      </c>
      <c r="CC21" s="113">
        <v>-0.23799999999999999</v>
      </c>
      <c r="CD21" s="113">
        <v>-0.53590000000000004</v>
      </c>
      <c r="CE21" s="113">
        <v>-0.89639999999999997</v>
      </c>
      <c r="CF21" s="113">
        <v>-1.2549999999999999</v>
      </c>
      <c r="CG21" s="113"/>
      <c r="CH21" s="113">
        <v>-0.9788</v>
      </c>
      <c r="CI21" s="113"/>
      <c r="CJ21" s="113"/>
      <c r="CK21" s="113">
        <v>-0.56899999999999995</v>
      </c>
      <c r="CL21" s="113">
        <v>-1.0640000000000001</v>
      </c>
      <c r="CM21" s="113">
        <v>-1.1539999999999999</v>
      </c>
      <c r="CN21" s="114">
        <v>-0.72250000000000003</v>
      </c>
    </row>
    <row r="23" spans="1:92" x14ac:dyDescent="0.25">
      <c r="B23" s="75" t="s">
        <v>184</v>
      </c>
      <c r="C23" s="99">
        <f>C19*-1</f>
        <v>-6.48</v>
      </c>
      <c r="D23" s="100">
        <f t="shared" ref="D23:BO23" si="7">D19*-1</f>
        <v>-23.65</v>
      </c>
      <c r="E23" s="100">
        <f t="shared" si="7"/>
        <v>3.532</v>
      </c>
      <c r="F23" s="100">
        <f t="shared" si="7"/>
        <v>-2.7549999999999999</v>
      </c>
      <c r="G23" s="100">
        <f t="shared" si="7"/>
        <v>-4.7679999999999998</v>
      </c>
      <c r="H23" s="100">
        <f t="shared" si="7"/>
        <v>-6.1310000000000002</v>
      </c>
      <c r="I23" s="100">
        <f t="shared" si="7"/>
        <v>21.98</v>
      </c>
      <c r="J23" s="100">
        <f t="shared" si="7"/>
        <v>-2.0070000000000001</v>
      </c>
      <c r="K23" s="100">
        <f t="shared" si="7"/>
        <v>-16.329999999999998</v>
      </c>
      <c r="L23" s="100">
        <f t="shared" si="7"/>
        <v>-0.49940000000000001</v>
      </c>
      <c r="M23" s="100">
        <f t="shared" si="7"/>
        <v>-14.42</v>
      </c>
      <c r="N23" s="100">
        <f t="shared" si="7"/>
        <v>23.15</v>
      </c>
      <c r="O23" s="100">
        <f t="shared" si="7"/>
        <v>0</v>
      </c>
      <c r="P23" s="100">
        <f t="shared" si="7"/>
        <v>-8.2430000000000003</v>
      </c>
      <c r="Q23" s="100">
        <f t="shared" si="7"/>
        <v>-0.2389</v>
      </c>
      <c r="R23" s="100">
        <f t="shared" si="7"/>
        <v>-7.9080000000000004</v>
      </c>
      <c r="S23" s="100">
        <f t="shared" si="7"/>
        <v>34.96</v>
      </c>
      <c r="T23" s="100">
        <f t="shared" si="7"/>
        <v>2.3220000000000001</v>
      </c>
      <c r="U23" s="100">
        <f t="shared" si="7"/>
        <v>3.3940000000000001</v>
      </c>
      <c r="V23" s="100">
        <f t="shared" si="7"/>
        <v>1.4139999999999999</v>
      </c>
      <c r="W23" s="100">
        <f t="shared" si="7"/>
        <v>4.9770000000000003</v>
      </c>
      <c r="X23" s="100">
        <f t="shared" si="7"/>
        <v>-13.69</v>
      </c>
      <c r="Y23" s="100">
        <f t="shared" si="7"/>
        <v>0</v>
      </c>
      <c r="Z23" s="100">
        <f t="shared" si="7"/>
        <v>-13.29</v>
      </c>
      <c r="AA23" s="100">
        <f t="shared" si="7"/>
        <v>-6.1749999999999998</v>
      </c>
      <c r="AB23" s="100">
        <f t="shared" si="7"/>
        <v>10.29</v>
      </c>
      <c r="AC23" s="100">
        <f t="shared" si="7"/>
        <v>27.73</v>
      </c>
      <c r="AD23" s="100">
        <f t="shared" si="7"/>
        <v>12.22</v>
      </c>
      <c r="AE23" s="100">
        <f t="shared" si="7"/>
        <v>12.22</v>
      </c>
      <c r="AF23" s="101">
        <f t="shared" si="7"/>
        <v>1.0389999999999999</v>
      </c>
      <c r="AG23" s="99">
        <f t="shared" si="7"/>
        <v>4.9770000000000003</v>
      </c>
      <c r="AH23" s="100">
        <f t="shared" si="7"/>
        <v>-13.69</v>
      </c>
      <c r="AI23" s="100">
        <f t="shared" si="7"/>
        <v>0</v>
      </c>
      <c r="AJ23" s="100">
        <f t="shared" si="7"/>
        <v>-13.29</v>
      </c>
      <c r="AK23" s="100">
        <f t="shared" si="7"/>
        <v>-6.1749999999999998</v>
      </c>
      <c r="AL23" s="100">
        <f t="shared" si="7"/>
        <v>-14.42</v>
      </c>
      <c r="AM23" s="100">
        <f t="shared" si="7"/>
        <v>23.15</v>
      </c>
      <c r="AN23" s="100">
        <f t="shared" si="7"/>
        <v>0</v>
      </c>
      <c r="AO23" s="100">
        <f t="shared" si="7"/>
        <v>-8.2430000000000003</v>
      </c>
      <c r="AP23" s="100">
        <f t="shared" si="7"/>
        <v>-0.2389</v>
      </c>
      <c r="AQ23" s="100">
        <f t="shared" si="7"/>
        <v>-6.48</v>
      </c>
      <c r="AR23" s="100">
        <f t="shared" si="7"/>
        <v>-23.65</v>
      </c>
      <c r="AS23" s="100">
        <f t="shared" si="7"/>
        <v>0</v>
      </c>
      <c r="AT23" s="100">
        <f t="shared" si="7"/>
        <v>-2.7549999999999999</v>
      </c>
      <c r="AU23" s="100">
        <f t="shared" si="7"/>
        <v>-4.7679999999999998</v>
      </c>
      <c r="AV23" s="100">
        <f t="shared" si="7"/>
        <v>10.29</v>
      </c>
      <c r="AW23" s="100">
        <f t="shared" si="7"/>
        <v>27.73</v>
      </c>
      <c r="AX23" s="100">
        <f t="shared" si="7"/>
        <v>12.22</v>
      </c>
      <c r="AY23" s="100">
        <f t="shared" si="7"/>
        <v>12.22</v>
      </c>
      <c r="AZ23" s="100">
        <f t="shared" si="7"/>
        <v>1.0389999999999999</v>
      </c>
      <c r="BA23" s="100">
        <f t="shared" si="7"/>
        <v>-6.1310000000000002</v>
      </c>
      <c r="BB23" s="100">
        <f t="shared" si="7"/>
        <v>21.98</v>
      </c>
      <c r="BC23" s="100">
        <f t="shared" si="7"/>
        <v>0</v>
      </c>
      <c r="BD23" s="100">
        <f t="shared" si="7"/>
        <v>-16.329999999999998</v>
      </c>
      <c r="BE23" s="100">
        <f t="shared" si="7"/>
        <v>-0.49940000000000001</v>
      </c>
      <c r="BF23" s="100">
        <f t="shared" si="7"/>
        <v>-7.9080000000000004</v>
      </c>
      <c r="BG23" s="100">
        <f t="shared" si="7"/>
        <v>34.96</v>
      </c>
      <c r="BH23" s="100">
        <f t="shared" si="7"/>
        <v>2.3220000000000001</v>
      </c>
      <c r="BI23" s="100">
        <f t="shared" si="7"/>
        <v>3.3940000000000001</v>
      </c>
      <c r="BJ23" s="101">
        <f t="shared" si="7"/>
        <v>1.4139999999999999</v>
      </c>
      <c r="BK23" s="99">
        <f t="shared" si="7"/>
        <v>5.4539999999999997</v>
      </c>
      <c r="BL23" s="100">
        <f t="shared" si="7"/>
        <v>0</v>
      </c>
      <c r="BM23" s="100">
        <f t="shared" si="7"/>
        <v>0</v>
      </c>
      <c r="BN23" s="100">
        <f t="shared" si="7"/>
        <v>-15.55</v>
      </c>
      <c r="BO23" s="100">
        <f t="shared" si="7"/>
        <v>-7.4930000000000003</v>
      </c>
      <c r="BP23" s="100">
        <f t="shared" ref="BP23:CN23" si="8">BP19*-1</f>
        <v>-10.8</v>
      </c>
      <c r="BQ23" s="100">
        <f t="shared" si="8"/>
        <v>-20.68</v>
      </c>
      <c r="BR23" s="100">
        <f t="shared" si="8"/>
        <v>0</v>
      </c>
      <c r="BS23" s="100">
        <f t="shared" si="8"/>
        <v>-7.17</v>
      </c>
      <c r="BT23" s="100">
        <f t="shared" si="8"/>
        <v>0</v>
      </c>
      <c r="BU23" s="100">
        <f t="shared" si="8"/>
        <v>-4.0330000000000004</v>
      </c>
      <c r="BV23" s="100">
        <f t="shared" si="8"/>
        <v>-41.44</v>
      </c>
      <c r="BW23" s="100">
        <f t="shared" si="8"/>
        <v>0</v>
      </c>
      <c r="BX23" s="100">
        <f t="shared" si="8"/>
        <v>-6.44</v>
      </c>
      <c r="BY23" s="100">
        <f t="shared" si="8"/>
        <v>-5.3049999999999997</v>
      </c>
      <c r="BZ23" s="100">
        <f t="shared" si="8"/>
        <v>21.04</v>
      </c>
      <c r="CA23" s="100">
        <f t="shared" si="8"/>
        <v>27.42</v>
      </c>
      <c r="CB23" s="100">
        <f t="shared" si="8"/>
        <v>9.08</v>
      </c>
      <c r="CC23" s="100">
        <f t="shared" si="8"/>
        <v>9.08</v>
      </c>
      <c r="CD23" s="100">
        <f t="shared" si="8"/>
        <v>4.5259999999999998</v>
      </c>
      <c r="CE23" s="100">
        <f t="shared" si="8"/>
        <v>4.24</v>
      </c>
      <c r="CF23" s="100">
        <f t="shared" si="8"/>
        <v>14.22</v>
      </c>
      <c r="CG23" s="100">
        <f t="shared" si="8"/>
        <v>0</v>
      </c>
      <c r="CH23" s="100">
        <f t="shared" si="8"/>
        <v>-17.59</v>
      </c>
      <c r="CI23" s="100">
        <f t="shared" si="8"/>
        <v>0</v>
      </c>
      <c r="CJ23" s="100">
        <f t="shared" si="8"/>
        <v>0</v>
      </c>
      <c r="CK23" s="100">
        <f t="shared" si="8"/>
        <v>19.73</v>
      </c>
      <c r="CL23" s="100">
        <f t="shared" si="8"/>
        <v>4.0650000000000004</v>
      </c>
      <c r="CM23" s="100">
        <f t="shared" si="8"/>
        <v>3.468</v>
      </c>
      <c r="CN23" s="101">
        <f t="shared" si="8"/>
        <v>4.1900000000000004</v>
      </c>
    </row>
    <row r="24" spans="1:92" x14ac:dyDescent="0.25">
      <c r="B24" s="75" t="s">
        <v>185</v>
      </c>
      <c r="C24" s="102">
        <f>C18*-1</f>
        <v>104.8</v>
      </c>
      <c r="D24" s="83">
        <f t="shared" ref="D24:BO24" si="9">D18*-1</f>
        <v>103.6</v>
      </c>
      <c r="E24" s="83">
        <f t="shared" si="9"/>
        <v>96.33</v>
      </c>
      <c r="F24" s="83">
        <f t="shared" si="9"/>
        <v>73.45</v>
      </c>
      <c r="G24" s="83">
        <f t="shared" si="9"/>
        <v>86.64</v>
      </c>
      <c r="H24" s="83">
        <f t="shared" si="9"/>
        <v>97.78</v>
      </c>
      <c r="I24" s="83">
        <f t="shared" si="9"/>
        <v>81.38</v>
      </c>
      <c r="J24" s="83">
        <f t="shared" si="9"/>
        <v>92.92</v>
      </c>
      <c r="K24" s="83">
        <f t="shared" si="9"/>
        <v>85.4</v>
      </c>
      <c r="L24" s="83">
        <f t="shared" si="9"/>
        <v>141.19999999999999</v>
      </c>
      <c r="M24" s="83">
        <f t="shared" si="9"/>
        <v>70</v>
      </c>
      <c r="N24" s="83">
        <f t="shared" si="9"/>
        <v>86.93</v>
      </c>
      <c r="O24" s="83">
        <f t="shared" si="9"/>
        <v>0</v>
      </c>
      <c r="P24" s="83">
        <f t="shared" si="9"/>
        <v>75.88</v>
      </c>
      <c r="Q24" s="83">
        <f t="shared" si="9"/>
        <v>85.62</v>
      </c>
      <c r="R24" s="83">
        <f t="shared" si="9"/>
        <v>123.7</v>
      </c>
      <c r="S24" s="83">
        <f t="shared" si="9"/>
        <v>166.1</v>
      </c>
      <c r="T24" s="83">
        <f t="shared" si="9"/>
        <v>103.3</v>
      </c>
      <c r="U24" s="83">
        <f t="shared" si="9"/>
        <v>92.33</v>
      </c>
      <c r="V24" s="83">
        <f t="shared" si="9"/>
        <v>100.6</v>
      </c>
      <c r="W24" s="83">
        <f t="shared" si="9"/>
        <v>109.6</v>
      </c>
      <c r="X24" s="83">
        <f t="shared" si="9"/>
        <v>162.4</v>
      </c>
      <c r="Y24" s="83">
        <f t="shared" si="9"/>
        <v>0</v>
      </c>
      <c r="Z24" s="83">
        <f t="shared" si="9"/>
        <v>91.06</v>
      </c>
      <c r="AA24" s="83">
        <f t="shared" si="9"/>
        <v>105.9</v>
      </c>
      <c r="AB24" s="83">
        <f t="shared" si="9"/>
        <v>89.3</v>
      </c>
      <c r="AC24" s="83">
        <f t="shared" si="9"/>
        <v>109.1</v>
      </c>
      <c r="AD24" s="83">
        <f t="shared" si="9"/>
        <v>98.69</v>
      </c>
      <c r="AE24" s="83">
        <f t="shared" si="9"/>
        <v>98.69</v>
      </c>
      <c r="AF24" s="103">
        <f t="shared" si="9"/>
        <v>98.89</v>
      </c>
      <c r="AG24" s="102">
        <f t="shared" si="9"/>
        <v>109.6</v>
      </c>
      <c r="AH24" s="83">
        <f t="shared" si="9"/>
        <v>162.4</v>
      </c>
      <c r="AI24" s="83">
        <f t="shared" si="9"/>
        <v>0</v>
      </c>
      <c r="AJ24" s="83">
        <f t="shared" si="9"/>
        <v>91.06</v>
      </c>
      <c r="AK24" s="83">
        <f t="shared" si="9"/>
        <v>105.9</v>
      </c>
      <c r="AL24" s="83">
        <f t="shared" si="9"/>
        <v>70</v>
      </c>
      <c r="AM24" s="83">
        <f t="shared" si="9"/>
        <v>86.93</v>
      </c>
      <c r="AN24" s="83">
        <f t="shared" si="9"/>
        <v>0</v>
      </c>
      <c r="AO24" s="83">
        <f t="shared" si="9"/>
        <v>75.88</v>
      </c>
      <c r="AP24" s="83">
        <f t="shared" si="9"/>
        <v>85.62</v>
      </c>
      <c r="AQ24" s="83">
        <f t="shared" si="9"/>
        <v>104.8</v>
      </c>
      <c r="AR24" s="83">
        <f t="shared" si="9"/>
        <v>103.6</v>
      </c>
      <c r="AS24" s="83">
        <f t="shared" si="9"/>
        <v>0</v>
      </c>
      <c r="AT24" s="83">
        <f t="shared" si="9"/>
        <v>73.45</v>
      </c>
      <c r="AU24" s="83">
        <f t="shared" si="9"/>
        <v>86.64</v>
      </c>
      <c r="AV24" s="83">
        <f t="shared" si="9"/>
        <v>89.3</v>
      </c>
      <c r="AW24" s="83">
        <f t="shared" si="9"/>
        <v>109.1</v>
      </c>
      <c r="AX24" s="83">
        <f t="shared" si="9"/>
        <v>98.69</v>
      </c>
      <c r="AY24" s="83">
        <f t="shared" si="9"/>
        <v>98.69</v>
      </c>
      <c r="AZ24" s="83">
        <f t="shared" si="9"/>
        <v>98.89</v>
      </c>
      <c r="BA24" s="83">
        <f t="shared" si="9"/>
        <v>97.78</v>
      </c>
      <c r="BB24" s="83">
        <f t="shared" si="9"/>
        <v>81.38</v>
      </c>
      <c r="BC24" s="83">
        <f t="shared" si="9"/>
        <v>0</v>
      </c>
      <c r="BD24" s="83">
        <f t="shared" si="9"/>
        <v>85.4</v>
      </c>
      <c r="BE24" s="83">
        <f t="shared" si="9"/>
        <v>141.19999999999999</v>
      </c>
      <c r="BF24" s="83">
        <f t="shared" si="9"/>
        <v>123.7</v>
      </c>
      <c r="BG24" s="83">
        <f t="shared" si="9"/>
        <v>166.1</v>
      </c>
      <c r="BH24" s="83">
        <f t="shared" si="9"/>
        <v>103.3</v>
      </c>
      <c r="BI24" s="83">
        <f t="shared" si="9"/>
        <v>92.33</v>
      </c>
      <c r="BJ24" s="103">
        <f t="shared" si="9"/>
        <v>100.6</v>
      </c>
      <c r="BK24" s="102">
        <f t="shared" si="9"/>
        <v>265.5</v>
      </c>
      <c r="BL24" s="83">
        <f t="shared" si="9"/>
        <v>0</v>
      </c>
      <c r="BM24" s="83">
        <f t="shared" si="9"/>
        <v>0</v>
      </c>
      <c r="BN24" s="83">
        <f t="shared" si="9"/>
        <v>97.55</v>
      </c>
      <c r="BO24" s="83">
        <f t="shared" si="9"/>
        <v>258.8</v>
      </c>
      <c r="BP24" s="83">
        <f t="shared" ref="BP24:CN24" si="10">BP18*-1</f>
        <v>52.96</v>
      </c>
      <c r="BQ24" s="83">
        <f t="shared" si="10"/>
        <v>71.45</v>
      </c>
      <c r="BR24" s="83">
        <f t="shared" si="10"/>
        <v>0</v>
      </c>
      <c r="BS24" s="83">
        <f t="shared" si="10"/>
        <v>69.67</v>
      </c>
      <c r="BT24" s="83">
        <f t="shared" si="10"/>
        <v>0</v>
      </c>
      <c r="BU24" s="83">
        <f t="shared" si="10"/>
        <v>88.21</v>
      </c>
      <c r="BV24" s="83">
        <f t="shared" si="10"/>
        <v>60.84</v>
      </c>
      <c r="BW24" s="83">
        <f t="shared" si="10"/>
        <v>0</v>
      </c>
      <c r="BX24" s="83">
        <f t="shared" si="10"/>
        <v>76.569999999999993</v>
      </c>
      <c r="BY24" s="83">
        <f t="shared" si="10"/>
        <v>83.96</v>
      </c>
      <c r="BZ24" s="83">
        <f t="shared" si="10"/>
        <v>65.400000000000006</v>
      </c>
      <c r="CA24" s="83">
        <f t="shared" si="10"/>
        <v>97.28</v>
      </c>
      <c r="CB24" s="83">
        <f t="shared" si="10"/>
        <v>510.4</v>
      </c>
      <c r="CC24" s="83">
        <f t="shared" si="10"/>
        <v>510.4</v>
      </c>
      <c r="CD24" s="83">
        <f t="shared" si="10"/>
        <v>157.80000000000001</v>
      </c>
      <c r="CE24" s="83">
        <f t="shared" si="10"/>
        <v>82.21</v>
      </c>
      <c r="CF24" s="83">
        <f t="shared" si="10"/>
        <v>70.94</v>
      </c>
      <c r="CG24" s="83">
        <f t="shared" si="10"/>
        <v>0</v>
      </c>
      <c r="CH24" s="83">
        <f t="shared" si="10"/>
        <v>93.73</v>
      </c>
      <c r="CI24" s="83">
        <f t="shared" si="10"/>
        <v>0</v>
      </c>
      <c r="CJ24" s="83">
        <f t="shared" si="10"/>
        <v>0</v>
      </c>
      <c r="CK24" s="83">
        <f t="shared" si="10"/>
        <v>5839</v>
      </c>
      <c r="CL24" s="83">
        <f t="shared" si="10"/>
        <v>104.6</v>
      </c>
      <c r="CM24" s="83">
        <f t="shared" si="10"/>
        <v>95.39</v>
      </c>
      <c r="CN24" s="103">
        <f t="shared" si="10"/>
        <v>158.1</v>
      </c>
    </row>
    <row r="25" spans="1:92" x14ac:dyDescent="0.25">
      <c r="B25" s="75" t="s">
        <v>168</v>
      </c>
      <c r="C25" s="102">
        <f>ABS(C21)</f>
        <v>0.66720000000000002</v>
      </c>
      <c r="D25" s="83">
        <f t="shared" ref="D25:BO25" si="11">ABS(D21)</f>
        <v>0.81779999999999997</v>
      </c>
      <c r="E25" s="83">
        <f t="shared" si="11"/>
        <v>1.1240000000000001</v>
      </c>
      <c r="F25" s="83">
        <f t="shared" si="11"/>
        <v>1.601</v>
      </c>
      <c r="G25" s="83">
        <f t="shared" si="11"/>
        <v>1.3340000000000001</v>
      </c>
      <c r="H25" s="83">
        <f t="shared" si="11"/>
        <v>0.94159999999999999</v>
      </c>
      <c r="I25" s="83">
        <f t="shared" si="11"/>
        <v>1.4690000000000001</v>
      </c>
      <c r="J25" s="83">
        <f t="shared" si="11"/>
        <v>0.97150000000000003</v>
      </c>
      <c r="K25" s="83">
        <f t="shared" si="11"/>
        <v>1.276</v>
      </c>
      <c r="L25" s="83">
        <f t="shared" si="11"/>
        <v>0.79379999999999995</v>
      </c>
      <c r="M25" s="83">
        <f t="shared" si="11"/>
        <v>1.4</v>
      </c>
      <c r="N25" s="83" t="e">
        <f t="shared" si="11"/>
        <v>#VALUE!</v>
      </c>
      <c r="O25" s="83">
        <f t="shared" si="11"/>
        <v>0</v>
      </c>
      <c r="P25" s="83">
        <f t="shared" si="11"/>
        <v>2.1669999999999998</v>
      </c>
      <c r="Q25" s="83">
        <f t="shared" si="11"/>
        <v>1.323</v>
      </c>
      <c r="R25" s="83">
        <f t="shared" si="11"/>
        <v>0.87919999999999998</v>
      </c>
      <c r="S25" s="83">
        <f t="shared" si="11"/>
        <v>1.0349999999999999</v>
      </c>
      <c r="T25" s="83">
        <f t="shared" si="11"/>
        <v>1.04</v>
      </c>
      <c r="U25" s="83">
        <f t="shared" si="11"/>
        <v>1.3260000000000001</v>
      </c>
      <c r="V25" s="83">
        <f t="shared" si="11"/>
        <v>1.071</v>
      </c>
      <c r="W25" s="83">
        <f t="shared" si="11"/>
        <v>0.99790000000000001</v>
      </c>
      <c r="X25" s="83">
        <f t="shared" si="11"/>
        <v>0.92720000000000002</v>
      </c>
      <c r="Y25" s="83">
        <f t="shared" si="11"/>
        <v>0</v>
      </c>
      <c r="Z25" s="83">
        <f t="shared" si="11"/>
        <v>1.3109999999999999</v>
      </c>
      <c r="AA25" s="83">
        <f t="shared" si="11"/>
        <v>0.97250000000000003</v>
      </c>
      <c r="AB25" s="83">
        <f t="shared" si="11"/>
        <v>0.98509999999999998</v>
      </c>
      <c r="AC25" s="83">
        <f t="shared" si="11"/>
        <v>0.89549999999999996</v>
      </c>
      <c r="AD25" s="83">
        <f t="shared" si="11"/>
        <v>1.0860000000000001</v>
      </c>
      <c r="AE25" s="83">
        <f t="shared" si="11"/>
        <v>1.0860000000000001</v>
      </c>
      <c r="AF25" s="103">
        <f t="shared" si="11"/>
        <v>1.141</v>
      </c>
      <c r="AG25" s="102">
        <f t="shared" si="11"/>
        <v>0.99790000000000001</v>
      </c>
      <c r="AH25" s="83">
        <f t="shared" si="11"/>
        <v>0.92720000000000002</v>
      </c>
      <c r="AI25" s="83">
        <f t="shared" si="11"/>
        <v>0</v>
      </c>
      <c r="AJ25" s="83">
        <f t="shared" si="11"/>
        <v>1.3109999999999999</v>
      </c>
      <c r="AK25" s="83">
        <f t="shared" si="11"/>
        <v>0.97250000000000003</v>
      </c>
      <c r="AL25" s="83">
        <f t="shared" si="11"/>
        <v>1.4</v>
      </c>
      <c r="AM25" s="83" t="e">
        <f t="shared" si="11"/>
        <v>#VALUE!</v>
      </c>
      <c r="AN25" s="83">
        <f t="shared" si="11"/>
        <v>0</v>
      </c>
      <c r="AO25" s="83">
        <f t="shared" si="11"/>
        <v>2.1669999999999998</v>
      </c>
      <c r="AP25" s="83">
        <f t="shared" si="11"/>
        <v>1.323</v>
      </c>
      <c r="AQ25" s="83">
        <f t="shared" si="11"/>
        <v>0.66720000000000002</v>
      </c>
      <c r="AR25" s="83">
        <f t="shared" si="11"/>
        <v>0.81779999999999997</v>
      </c>
      <c r="AS25" s="83">
        <f t="shared" si="11"/>
        <v>0</v>
      </c>
      <c r="AT25" s="83">
        <f t="shared" si="11"/>
        <v>1.601</v>
      </c>
      <c r="AU25" s="83">
        <f t="shared" si="11"/>
        <v>1.3340000000000001</v>
      </c>
      <c r="AV25" s="83">
        <f t="shared" si="11"/>
        <v>0.98509999999999998</v>
      </c>
      <c r="AW25" s="83">
        <f t="shared" si="11"/>
        <v>0.89549999999999996</v>
      </c>
      <c r="AX25" s="83">
        <f t="shared" si="11"/>
        <v>1.0860000000000001</v>
      </c>
      <c r="AY25" s="83">
        <f t="shared" si="11"/>
        <v>1.0860000000000001</v>
      </c>
      <c r="AZ25" s="83">
        <f t="shared" si="11"/>
        <v>1.141</v>
      </c>
      <c r="BA25" s="83">
        <f t="shared" si="11"/>
        <v>0.94159999999999999</v>
      </c>
      <c r="BB25" s="83">
        <f t="shared" si="11"/>
        <v>1.4690000000000001</v>
      </c>
      <c r="BC25" s="83">
        <f t="shared" si="11"/>
        <v>0</v>
      </c>
      <c r="BD25" s="83">
        <f t="shared" si="11"/>
        <v>1.276</v>
      </c>
      <c r="BE25" s="83">
        <f t="shared" si="11"/>
        <v>0.79379999999999995</v>
      </c>
      <c r="BF25" s="83">
        <f t="shared" si="11"/>
        <v>0.87919999999999998</v>
      </c>
      <c r="BG25" s="83">
        <f t="shared" si="11"/>
        <v>1.0349999999999999</v>
      </c>
      <c r="BH25" s="83">
        <f t="shared" si="11"/>
        <v>1.04</v>
      </c>
      <c r="BI25" s="83">
        <f t="shared" si="11"/>
        <v>1.3260000000000001</v>
      </c>
      <c r="BJ25" s="103">
        <f t="shared" si="11"/>
        <v>1.071</v>
      </c>
      <c r="BK25" s="102">
        <f t="shared" si="11"/>
        <v>0.68</v>
      </c>
      <c r="BL25" s="83">
        <f t="shared" si="11"/>
        <v>0</v>
      </c>
      <c r="BM25" s="83">
        <f t="shared" si="11"/>
        <v>0</v>
      </c>
      <c r="BN25" s="83">
        <f t="shared" si="11"/>
        <v>1.216</v>
      </c>
      <c r="BO25" s="83">
        <f t="shared" si="11"/>
        <v>0.65590000000000004</v>
      </c>
      <c r="BP25" s="83">
        <f t="shared" ref="BP25:CN25" si="12">ABS(BP21)</f>
        <v>2.0449999999999999</v>
      </c>
      <c r="BQ25" s="83">
        <f t="shared" si="12"/>
        <v>3.22</v>
      </c>
      <c r="BR25" s="83">
        <f t="shared" si="12"/>
        <v>0</v>
      </c>
      <c r="BS25" s="83">
        <f t="shared" si="12"/>
        <v>1.6779999999999999</v>
      </c>
      <c r="BT25" s="83">
        <f t="shared" si="12"/>
        <v>0</v>
      </c>
      <c r="BU25" s="83">
        <f t="shared" si="12"/>
        <v>1.2589999999999999</v>
      </c>
      <c r="BV25" s="83">
        <f t="shared" si="12"/>
        <v>1.554</v>
      </c>
      <c r="BW25" s="83">
        <f t="shared" si="12"/>
        <v>0</v>
      </c>
      <c r="BX25" s="83">
        <f t="shared" si="12"/>
        <v>1.1659999999999999</v>
      </c>
      <c r="BY25" s="83">
        <f t="shared" si="12"/>
        <v>0.99980000000000002</v>
      </c>
      <c r="BZ25" s="83">
        <f t="shared" si="12"/>
        <v>1.6559999999999999</v>
      </c>
      <c r="CA25" s="83">
        <f t="shared" si="12"/>
        <v>0.74650000000000005</v>
      </c>
      <c r="CB25" s="83">
        <f t="shared" si="12"/>
        <v>0.23799999999999999</v>
      </c>
      <c r="CC25" s="83">
        <f t="shared" si="12"/>
        <v>0.23799999999999999</v>
      </c>
      <c r="CD25" s="83">
        <f t="shared" si="12"/>
        <v>0.53590000000000004</v>
      </c>
      <c r="CE25" s="83">
        <f t="shared" si="12"/>
        <v>0.89639999999999997</v>
      </c>
      <c r="CF25" s="83">
        <f t="shared" si="12"/>
        <v>1.2549999999999999</v>
      </c>
      <c r="CG25" s="83">
        <f t="shared" si="12"/>
        <v>0</v>
      </c>
      <c r="CH25" s="83">
        <f t="shared" si="12"/>
        <v>0.9788</v>
      </c>
      <c r="CI25" s="83">
        <f t="shared" si="12"/>
        <v>0</v>
      </c>
      <c r="CJ25" s="83">
        <f t="shared" si="12"/>
        <v>0</v>
      </c>
      <c r="CK25" s="83">
        <f t="shared" si="12"/>
        <v>0.56899999999999995</v>
      </c>
      <c r="CL25" s="83">
        <f t="shared" si="12"/>
        <v>1.0640000000000001</v>
      </c>
      <c r="CM25" s="83">
        <f t="shared" si="12"/>
        <v>1.1539999999999999</v>
      </c>
      <c r="CN25" s="103">
        <f t="shared" si="12"/>
        <v>0.72250000000000003</v>
      </c>
    </row>
    <row r="26" spans="1:92" x14ac:dyDescent="0.25">
      <c r="C26" s="102"/>
      <c r="D26" s="83"/>
      <c r="E26" s="83"/>
      <c r="F26" s="83"/>
      <c r="G26" s="83"/>
      <c r="H26" s="83"/>
      <c r="I26" s="83"/>
      <c r="J26" s="83"/>
      <c r="K26" s="83"/>
      <c r="L26" s="83"/>
      <c r="M26" s="83"/>
      <c r="N26" s="83"/>
      <c r="O26" s="83"/>
      <c r="P26" s="83"/>
      <c r="Q26" s="83"/>
      <c r="R26" s="83"/>
      <c r="S26" s="83"/>
      <c r="T26" s="83"/>
      <c r="U26" s="83"/>
      <c r="V26" s="83"/>
      <c r="W26" s="83"/>
      <c r="X26" s="83"/>
      <c r="Y26" s="83"/>
      <c r="Z26" s="83"/>
      <c r="AA26" s="83"/>
      <c r="AB26" s="83"/>
      <c r="AC26" s="83"/>
      <c r="AD26" s="83"/>
      <c r="AE26" s="83"/>
      <c r="AF26" s="103"/>
      <c r="AG26" s="102"/>
      <c r="AH26" s="83"/>
      <c r="AI26" s="83"/>
      <c r="AJ26" s="83"/>
      <c r="AK26" s="83"/>
      <c r="AL26" s="83"/>
      <c r="AM26" s="83"/>
      <c r="AN26" s="83"/>
      <c r="AO26" s="83"/>
      <c r="AP26" s="83"/>
      <c r="AQ26" s="83"/>
      <c r="AR26" s="83"/>
      <c r="AS26" s="83"/>
      <c r="AT26" s="83"/>
      <c r="AU26" s="83"/>
      <c r="AV26" s="83"/>
      <c r="AW26" s="83"/>
      <c r="AX26" s="83"/>
      <c r="AY26" s="83"/>
      <c r="AZ26" s="83"/>
      <c r="BA26" s="83"/>
      <c r="BB26" s="83"/>
      <c r="BC26" s="83"/>
      <c r="BD26" s="83"/>
      <c r="BE26" s="83"/>
      <c r="BF26" s="83"/>
      <c r="BG26" s="83"/>
      <c r="BH26" s="83"/>
      <c r="BI26" s="83"/>
      <c r="BJ26" s="103"/>
      <c r="BK26" s="102"/>
      <c r="BL26" s="83"/>
      <c r="BM26" s="83"/>
      <c r="BN26" s="83"/>
      <c r="BO26" s="83"/>
      <c r="BP26" s="83"/>
      <c r="BQ26" s="83"/>
      <c r="BR26" s="83"/>
      <c r="BS26" s="83"/>
      <c r="BT26" s="83"/>
      <c r="BU26" s="83"/>
      <c r="BV26" s="83"/>
      <c r="BW26" s="83"/>
      <c r="BX26" s="83"/>
      <c r="BY26" s="83"/>
      <c r="BZ26" s="83"/>
      <c r="CA26" s="83"/>
      <c r="CB26" s="83"/>
      <c r="CC26" s="83"/>
      <c r="CD26" s="83"/>
      <c r="CE26" s="83"/>
      <c r="CF26" s="83"/>
      <c r="CG26" s="83"/>
      <c r="CH26" s="83"/>
      <c r="CI26" s="83"/>
      <c r="CJ26" s="83"/>
      <c r="CK26" s="83"/>
      <c r="CL26" s="83"/>
      <c r="CM26" s="83"/>
      <c r="CN26" s="103"/>
    </row>
    <row r="27" spans="1:92" x14ac:dyDescent="0.25">
      <c r="B27" t="s">
        <v>177</v>
      </c>
      <c r="C27" s="112">
        <f>1000000*C20/(((C24-50)/(50-C23))^(1/C25))</f>
        <v>38.922292303486181</v>
      </c>
      <c r="D27" s="113">
        <f t="shared" ref="D27:BO27" si="13">1000000*D20/(((D24-50)/(50-D23))^(1/D25))</f>
        <v>64.466776695998618</v>
      </c>
      <c r="E27" s="113">
        <f t="shared" si="13"/>
        <v>41.740302562832483</v>
      </c>
      <c r="F27" s="113">
        <f t="shared" si="13"/>
        <v>92.525361702258678</v>
      </c>
      <c r="G27" s="113">
        <f t="shared" si="13"/>
        <v>107.68567835677028</v>
      </c>
      <c r="H27" s="113">
        <f t="shared" si="13"/>
        <v>81.992388526928394</v>
      </c>
      <c r="I27" s="113">
        <f t="shared" si="13"/>
        <v>36.087766557599018</v>
      </c>
      <c r="J27" s="113">
        <f t="shared" si="13"/>
        <v>71.554149866844909</v>
      </c>
      <c r="K27" s="113">
        <f t="shared" si="13"/>
        <v>98.832716597808044</v>
      </c>
      <c r="L27" s="113">
        <f t="shared" si="13"/>
        <v>101.06006189999033</v>
      </c>
      <c r="M27" s="113">
        <f t="shared" si="13"/>
        <v>88.318013419764299</v>
      </c>
      <c r="N27" s="113" t="e">
        <f t="shared" si="13"/>
        <v>#VALUE!</v>
      </c>
      <c r="O27" s="113" t="e">
        <f t="shared" si="13"/>
        <v>#DIV/0!</v>
      </c>
      <c r="P27" s="113">
        <f t="shared" si="13"/>
        <v>80.944386054331162</v>
      </c>
      <c r="Q27" s="113">
        <f t="shared" si="13"/>
        <v>74.905152840225426</v>
      </c>
      <c r="R27" s="113">
        <f t="shared" si="13"/>
        <v>76.315944683770937</v>
      </c>
      <c r="S27" s="113">
        <f t="shared" si="13"/>
        <v>56.122148514250298</v>
      </c>
      <c r="T27" s="113">
        <f t="shared" si="13"/>
        <v>50.631838364247052</v>
      </c>
      <c r="U27" s="113">
        <f t="shared" si="13"/>
        <v>42.580789504666043</v>
      </c>
      <c r="V27" s="113">
        <f t="shared" si="13"/>
        <v>48.46667319174297</v>
      </c>
      <c r="W27" s="113">
        <f t="shared" si="13"/>
        <v>70.423947374553194</v>
      </c>
      <c r="X27" s="113">
        <f t="shared" si="13"/>
        <v>128.21834822997766</v>
      </c>
      <c r="Y27" s="113" t="e">
        <f t="shared" si="13"/>
        <v>#DIV/0!</v>
      </c>
      <c r="Z27" s="113">
        <f t="shared" si="13"/>
        <v>81.250348256887065</v>
      </c>
      <c r="AA27" s="113">
        <f t="shared" si="13"/>
        <v>73.560265443591106</v>
      </c>
      <c r="AB27" s="113">
        <f t="shared" si="13"/>
        <v>32.05595283699305</v>
      </c>
      <c r="AC27" s="113">
        <f t="shared" si="13"/>
        <v>18.359564058628688</v>
      </c>
      <c r="AD27" s="113">
        <f t="shared" si="13"/>
        <v>31.500762426589695</v>
      </c>
      <c r="AE27" s="113">
        <f t="shared" si="13"/>
        <v>31.500762426589695</v>
      </c>
      <c r="AF27" s="114">
        <f t="shared" si="13"/>
        <v>59.425532601010673</v>
      </c>
      <c r="AG27" s="112">
        <f t="shared" si="13"/>
        <v>70.423947374553194</v>
      </c>
      <c r="AH27" s="113">
        <f t="shared" si="13"/>
        <v>128.21834822997766</v>
      </c>
      <c r="AI27" s="113" t="e">
        <f t="shared" si="13"/>
        <v>#DIV/0!</v>
      </c>
      <c r="AJ27" s="113">
        <f t="shared" si="13"/>
        <v>81.250348256887065</v>
      </c>
      <c r="AK27" s="113">
        <f t="shared" si="13"/>
        <v>73.560265443591106</v>
      </c>
      <c r="AL27" s="113">
        <f t="shared" si="13"/>
        <v>88.318013419764299</v>
      </c>
      <c r="AM27" s="113" t="e">
        <f t="shared" si="13"/>
        <v>#VALUE!</v>
      </c>
      <c r="AN27" s="113" t="e">
        <f t="shared" si="13"/>
        <v>#DIV/0!</v>
      </c>
      <c r="AO27" s="113">
        <f t="shared" si="13"/>
        <v>80.944386054331162</v>
      </c>
      <c r="AP27" s="113">
        <f t="shared" si="13"/>
        <v>74.905152840225426</v>
      </c>
      <c r="AQ27" s="113">
        <f t="shared" si="13"/>
        <v>38.922292303486181</v>
      </c>
      <c r="AR27" s="113">
        <f t="shared" si="13"/>
        <v>64.466776695998618</v>
      </c>
      <c r="AS27" s="113" t="e">
        <f t="shared" si="13"/>
        <v>#DIV/0!</v>
      </c>
      <c r="AT27" s="113">
        <f t="shared" si="13"/>
        <v>92.525361702258678</v>
      </c>
      <c r="AU27" s="113">
        <f t="shared" si="13"/>
        <v>107.68567835677028</v>
      </c>
      <c r="AV27" s="113">
        <f t="shared" si="13"/>
        <v>32.05595283699305</v>
      </c>
      <c r="AW27" s="113">
        <f t="shared" si="13"/>
        <v>18.359564058628688</v>
      </c>
      <c r="AX27" s="113">
        <f t="shared" si="13"/>
        <v>31.500762426589695</v>
      </c>
      <c r="AY27" s="113">
        <f t="shared" si="13"/>
        <v>31.500762426589695</v>
      </c>
      <c r="AZ27" s="113">
        <f t="shared" si="13"/>
        <v>59.425532601010673</v>
      </c>
      <c r="BA27" s="113">
        <f t="shared" si="13"/>
        <v>81.992388526928394</v>
      </c>
      <c r="BB27" s="113">
        <f t="shared" si="13"/>
        <v>36.087766557599018</v>
      </c>
      <c r="BC27" s="113" t="e">
        <f t="shared" si="13"/>
        <v>#DIV/0!</v>
      </c>
      <c r="BD27" s="113">
        <f t="shared" si="13"/>
        <v>98.832716597808044</v>
      </c>
      <c r="BE27" s="113">
        <f t="shared" si="13"/>
        <v>101.06006189999033</v>
      </c>
      <c r="BF27" s="113">
        <f t="shared" si="13"/>
        <v>76.315944683770937</v>
      </c>
      <c r="BG27" s="113">
        <f t="shared" si="13"/>
        <v>56.122148514250298</v>
      </c>
      <c r="BH27" s="113">
        <f t="shared" si="13"/>
        <v>50.631838364247052</v>
      </c>
      <c r="BI27" s="113">
        <f t="shared" si="13"/>
        <v>42.580789504666043</v>
      </c>
      <c r="BJ27" s="114">
        <f t="shared" si="13"/>
        <v>48.46667319174297</v>
      </c>
      <c r="BK27" s="112">
        <f t="shared" si="13"/>
        <v>100.90262183899623</v>
      </c>
      <c r="BL27" s="113" t="e">
        <f t="shared" si="13"/>
        <v>#DIV/0!</v>
      </c>
      <c r="BM27" s="113" t="e">
        <f t="shared" si="13"/>
        <v>#DIV/0!</v>
      </c>
      <c r="BN27" s="113">
        <f t="shared" si="13"/>
        <v>127.7655983689916</v>
      </c>
      <c r="BO27" s="113">
        <f t="shared" si="13"/>
        <v>118.10674592841698</v>
      </c>
      <c r="BP27" s="113">
        <f t="shared" ref="BP27:CN27" si="14">1000000*BP20/(((BP24-50)/(50-BP23))^(1/BP25))</f>
        <v>41.397487523009971</v>
      </c>
      <c r="BQ27" s="113">
        <f t="shared" si="14"/>
        <v>10.774618288904797</v>
      </c>
      <c r="BR27" s="113" t="e">
        <f t="shared" si="14"/>
        <v>#DIV/0!</v>
      </c>
      <c r="BS27" s="113">
        <f t="shared" si="14"/>
        <v>117.39552692381127</v>
      </c>
      <c r="BT27" s="113" t="e">
        <f t="shared" si="14"/>
        <v>#DIV/0!</v>
      </c>
      <c r="BU27" s="113">
        <f t="shared" si="14"/>
        <v>15.222391537286503</v>
      </c>
      <c r="BV27" s="113">
        <f t="shared" si="14"/>
        <v>67.996674024008982</v>
      </c>
      <c r="BW27" s="113" t="e">
        <f t="shared" si="14"/>
        <v>#DIV/0!</v>
      </c>
      <c r="BX27" s="113">
        <f t="shared" si="14"/>
        <v>49.669268289671059</v>
      </c>
      <c r="BY27" s="113">
        <f t="shared" si="14"/>
        <v>63.502718589066212</v>
      </c>
      <c r="BZ27" s="113">
        <f t="shared" si="14"/>
        <v>7.6801942679753017</v>
      </c>
      <c r="CA27" s="113">
        <f t="shared" si="14"/>
        <v>11.013712904700286</v>
      </c>
      <c r="CB27" s="113">
        <f t="shared" si="14"/>
        <v>14.331721604206088</v>
      </c>
      <c r="CC27" s="113">
        <f t="shared" si="14"/>
        <v>14.331721604206088</v>
      </c>
      <c r="CD27" s="113">
        <f t="shared" si="14"/>
        <v>65.561760383995647</v>
      </c>
      <c r="CE27" s="113">
        <f t="shared" si="14"/>
        <v>35.330844098673985</v>
      </c>
      <c r="CF27" s="113">
        <f t="shared" si="14"/>
        <v>40.502938520051472</v>
      </c>
      <c r="CG27" s="113" t="e">
        <f t="shared" si="14"/>
        <v>#DIV/0!</v>
      </c>
      <c r="CH27" s="113">
        <f t="shared" si="14"/>
        <v>137.14742513297142</v>
      </c>
      <c r="CI27" s="113" t="e">
        <f t="shared" si="14"/>
        <v>#DIV/0!</v>
      </c>
      <c r="CJ27" s="113" t="e">
        <f t="shared" si="14"/>
        <v>#DIV/0!</v>
      </c>
      <c r="CK27" s="113">
        <f t="shared" si="14"/>
        <v>89.785382774327857</v>
      </c>
      <c r="CL27" s="113">
        <f t="shared" si="14"/>
        <v>67.055159644057298</v>
      </c>
      <c r="CM27" s="113">
        <f t="shared" si="14"/>
        <v>56.595614979162718</v>
      </c>
      <c r="CN27" s="114">
        <f t="shared" si="14"/>
        <v>69.845419815496328</v>
      </c>
    </row>
    <row r="29" spans="1:92" x14ac:dyDescent="0.25">
      <c r="B29" t="s">
        <v>163</v>
      </c>
      <c r="C29">
        <f>C27</f>
        <v>38.922292303486181</v>
      </c>
      <c r="D29">
        <f t="shared" ref="D29:AF29" si="15">D27</f>
        <v>64.466776695998618</v>
      </c>
      <c r="E29">
        <f t="shared" si="15"/>
        <v>41.740302562832483</v>
      </c>
      <c r="F29">
        <f t="shared" si="15"/>
        <v>92.525361702258678</v>
      </c>
      <c r="G29">
        <f t="shared" si="15"/>
        <v>107.68567835677028</v>
      </c>
      <c r="H29">
        <f t="shared" si="15"/>
        <v>81.992388526928394</v>
      </c>
      <c r="I29">
        <f t="shared" si="15"/>
        <v>36.087766557599018</v>
      </c>
      <c r="J29">
        <f t="shared" si="15"/>
        <v>71.554149866844909</v>
      </c>
      <c r="K29">
        <f t="shared" si="15"/>
        <v>98.832716597808044</v>
      </c>
      <c r="L29">
        <f t="shared" si="15"/>
        <v>101.06006189999033</v>
      </c>
      <c r="M29">
        <f t="shared" si="15"/>
        <v>88.318013419764299</v>
      </c>
      <c r="P29">
        <f t="shared" si="15"/>
        <v>80.944386054331162</v>
      </c>
      <c r="Q29">
        <f t="shared" si="15"/>
        <v>74.905152840225426</v>
      </c>
      <c r="R29">
        <f t="shared" si="15"/>
        <v>76.315944683770937</v>
      </c>
      <c r="S29">
        <f t="shared" si="15"/>
        <v>56.122148514250298</v>
      </c>
      <c r="T29">
        <f t="shared" si="15"/>
        <v>50.631838364247052</v>
      </c>
      <c r="U29">
        <f t="shared" si="15"/>
        <v>42.580789504666043</v>
      </c>
      <c r="V29">
        <f t="shared" si="15"/>
        <v>48.46667319174297</v>
      </c>
      <c r="W29">
        <f t="shared" si="15"/>
        <v>70.423947374553194</v>
      </c>
      <c r="X29">
        <f t="shared" si="15"/>
        <v>128.21834822997766</v>
      </c>
      <c r="Z29">
        <f t="shared" si="15"/>
        <v>81.250348256887065</v>
      </c>
      <c r="AA29">
        <f t="shared" si="15"/>
        <v>73.560265443591106</v>
      </c>
      <c r="AB29">
        <f t="shared" si="15"/>
        <v>32.05595283699305</v>
      </c>
      <c r="AC29">
        <f t="shared" si="15"/>
        <v>18.359564058628688</v>
      </c>
      <c r="AD29">
        <f t="shared" si="15"/>
        <v>31.500762426589695</v>
      </c>
      <c r="AE29">
        <f t="shared" si="15"/>
        <v>31.500762426589695</v>
      </c>
      <c r="AF29">
        <f t="shared" si="15"/>
        <v>59.425532601010673</v>
      </c>
    </row>
    <row r="30" spans="1:92" x14ac:dyDescent="0.25">
      <c r="B30" t="s">
        <v>128</v>
      </c>
      <c r="C30">
        <f>AG27</f>
        <v>70.423947374553194</v>
      </c>
      <c r="D30">
        <f t="shared" ref="D30:AF30" si="16">AH27</f>
        <v>128.21834822997766</v>
      </c>
      <c r="F30">
        <f t="shared" si="16"/>
        <v>81.250348256887065</v>
      </c>
      <c r="G30">
        <f t="shared" si="16"/>
        <v>73.560265443591106</v>
      </c>
      <c r="H30">
        <f t="shared" si="16"/>
        <v>88.318013419764299</v>
      </c>
      <c r="K30">
        <f t="shared" si="16"/>
        <v>80.944386054331162</v>
      </c>
      <c r="L30">
        <f t="shared" si="16"/>
        <v>74.905152840225426</v>
      </c>
      <c r="M30">
        <f t="shared" si="16"/>
        <v>38.922292303486181</v>
      </c>
      <c r="N30">
        <f t="shared" si="16"/>
        <v>64.466776695998618</v>
      </c>
      <c r="P30">
        <f t="shared" si="16"/>
        <v>92.525361702258678</v>
      </c>
      <c r="Q30">
        <f t="shared" si="16"/>
        <v>107.68567835677028</v>
      </c>
      <c r="R30">
        <f t="shared" si="16"/>
        <v>32.05595283699305</v>
      </c>
      <c r="S30">
        <f t="shared" si="16"/>
        <v>18.359564058628688</v>
      </c>
      <c r="T30">
        <f t="shared" si="16"/>
        <v>31.500762426589695</v>
      </c>
      <c r="U30">
        <f t="shared" si="16"/>
        <v>31.500762426589695</v>
      </c>
      <c r="V30">
        <f t="shared" si="16"/>
        <v>59.425532601010673</v>
      </c>
      <c r="W30">
        <f t="shared" si="16"/>
        <v>81.992388526928394</v>
      </c>
      <c r="X30">
        <f t="shared" si="16"/>
        <v>36.087766557599018</v>
      </c>
      <c r="Z30">
        <f t="shared" si="16"/>
        <v>98.832716597808044</v>
      </c>
      <c r="AA30">
        <f t="shared" si="16"/>
        <v>101.06006189999033</v>
      </c>
      <c r="AB30">
        <f t="shared" si="16"/>
        <v>76.315944683770937</v>
      </c>
      <c r="AC30">
        <f t="shared" si="16"/>
        <v>56.122148514250298</v>
      </c>
      <c r="AD30">
        <f t="shared" si="16"/>
        <v>50.631838364247052</v>
      </c>
      <c r="AE30">
        <f t="shared" si="16"/>
        <v>42.580789504666043</v>
      </c>
      <c r="AF30">
        <f t="shared" si="16"/>
        <v>48.46667319174297</v>
      </c>
    </row>
    <row r="31" spans="1:92" x14ac:dyDescent="0.25">
      <c r="B31" t="s">
        <v>129</v>
      </c>
      <c r="C31">
        <f>BK27</f>
        <v>100.90262183899623</v>
      </c>
      <c r="F31">
        <f t="shared" ref="F31:AF31" si="17">BN27</f>
        <v>127.7655983689916</v>
      </c>
      <c r="G31">
        <f t="shared" si="17"/>
        <v>118.10674592841698</v>
      </c>
      <c r="H31">
        <f t="shared" si="17"/>
        <v>41.397487523009971</v>
      </c>
      <c r="I31">
        <f t="shared" si="17"/>
        <v>10.774618288904797</v>
      </c>
      <c r="K31">
        <f t="shared" si="17"/>
        <v>117.39552692381127</v>
      </c>
      <c r="M31">
        <f t="shared" si="17"/>
        <v>15.222391537286503</v>
      </c>
      <c r="N31">
        <f t="shared" si="17"/>
        <v>67.996674024008982</v>
      </c>
      <c r="P31">
        <f t="shared" si="17"/>
        <v>49.669268289671059</v>
      </c>
      <c r="Q31">
        <f t="shared" si="17"/>
        <v>63.502718589066212</v>
      </c>
      <c r="R31">
        <f t="shared" si="17"/>
        <v>7.6801942679753017</v>
      </c>
      <c r="S31">
        <f t="shared" si="17"/>
        <v>11.013712904700286</v>
      </c>
      <c r="T31">
        <f t="shared" si="17"/>
        <v>14.331721604206088</v>
      </c>
      <c r="U31">
        <f t="shared" si="17"/>
        <v>14.331721604206088</v>
      </c>
      <c r="V31">
        <f t="shared" si="17"/>
        <v>65.561760383995647</v>
      </c>
      <c r="W31">
        <f t="shared" si="17"/>
        <v>35.330844098673985</v>
      </c>
      <c r="X31">
        <f t="shared" si="17"/>
        <v>40.502938520051472</v>
      </c>
      <c r="Z31">
        <f t="shared" si="17"/>
        <v>137.14742513297142</v>
      </c>
      <c r="AC31">
        <f t="shared" si="17"/>
        <v>89.785382774327857</v>
      </c>
      <c r="AD31">
        <f t="shared" si="17"/>
        <v>67.055159644057298</v>
      </c>
      <c r="AE31">
        <f t="shared" si="17"/>
        <v>56.595614979162718</v>
      </c>
      <c r="AF31">
        <f t="shared" si="17"/>
        <v>69.845419815496328</v>
      </c>
    </row>
    <row r="33" spans="1:20" x14ac:dyDescent="0.25">
      <c r="A33" t="s">
        <v>122</v>
      </c>
      <c r="C33" s="134"/>
      <c r="D33" s="135"/>
      <c r="E33" s="135" t="s">
        <v>163</v>
      </c>
      <c r="F33" s="135"/>
      <c r="G33" s="136"/>
      <c r="H33" s="137"/>
      <c r="I33" s="138"/>
      <c r="J33" s="138" t="s">
        <v>128</v>
      </c>
      <c r="K33" s="138"/>
      <c r="L33" s="139"/>
      <c r="M33" s="140"/>
      <c r="N33" s="141"/>
      <c r="O33" s="141" t="s">
        <v>129</v>
      </c>
      <c r="P33" s="141"/>
      <c r="Q33" s="142"/>
    </row>
    <row r="34" spans="1:20" x14ac:dyDescent="0.25">
      <c r="B34" s="10" t="s">
        <v>91</v>
      </c>
      <c r="C34" s="102">
        <v>-101.8</v>
      </c>
      <c r="D34" s="83">
        <v>-102.8</v>
      </c>
      <c r="E34" s="83">
        <v>-101.9</v>
      </c>
      <c r="F34" s="83">
        <v>-101.2</v>
      </c>
      <c r="G34" s="103">
        <v>-101.9</v>
      </c>
      <c r="H34" s="102">
        <v>-101.5</v>
      </c>
      <c r="I34" s="83">
        <v>-102.7</v>
      </c>
      <c r="J34" s="83">
        <v>-101.7</v>
      </c>
      <c r="K34" s="83">
        <v>-101.3</v>
      </c>
      <c r="L34" s="103">
        <v>-101.6</v>
      </c>
      <c r="M34" s="102">
        <v>-101.4</v>
      </c>
      <c r="N34" s="83">
        <v>-102.2</v>
      </c>
      <c r="O34" s="83">
        <v>-101.6</v>
      </c>
      <c r="P34" s="83">
        <v>-101.1</v>
      </c>
      <c r="Q34" s="103">
        <v>-101.7</v>
      </c>
      <c r="T34" s="1"/>
    </row>
    <row r="35" spans="1:20" x14ac:dyDescent="0.25">
      <c r="B35" s="10" t="s">
        <v>93</v>
      </c>
      <c r="C35" s="102">
        <v>29.56</v>
      </c>
      <c r="D35" s="83">
        <v>0.68840000000000001</v>
      </c>
      <c r="E35" s="83">
        <v>-3.1859999999999999</v>
      </c>
      <c r="F35" s="83">
        <v>9.7219999999999995</v>
      </c>
      <c r="G35" s="103">
        <v>19.54</v>
      </c>
      <c r="H35" s="102">
        <v>19.29</v>
      </c>
      <c r="I35" s="83">
        <v>-0.4254</v>
      </c>
      <c r="J35" s="83">
        <v>-5.7309999999999999</v>
      </c>
      <c r="K35" s="83">
        <v>9.359</v>
      </c>
      <c r="L35" s="103">
        <v>19.96</v>
      </c>
      <c r="M35" s="102">
        <v>17.440000000000001</v>
      </c>
      <c r="N35" s="83">
        <v>-1.54</v>
      </c>
      <c r="O35" s="83">
        <v>-5.4340000000000002</v>
      </c>
      <c r="P35" s="83">
        <v>8.8439999999999994</v>
      </c>
      <c r="Q35" s="103">
        <v>18.53</v>
      </c>
      <c r="T35" s="1"/>
    </row>
    <row r="36" spans="1:20" x14ac:dyDescent="0.25">
      <c r="B36" s="10" t="s">
        <v>94</v>
      </c>
      <c r="C36" s="102">
        <v>5.9859999999999997E-7</v>
      </c>
      <c r="D36" s="83">
        <v>9.0260000000000005E-7</v>
      </c>
      <c r="E36" s="83">
        <v>8.5509999999999997E-7</v>
      </c>
      <c r="F36" s="83">
        <v>6.0729999999999999E-7</v>
      </c>
      <c r="G36" s="103">
        <v>1.06E-6</v>
      </c>
      <c r="H36" s="102">
        <v>7.8380000000000002E-7</v>
      </c>
      <c r="I36" s="83">
        <v>1.1310000000000001E-6</v>
      </c>
      <c r="J36" s="83">
        <v>1.3319999999999999E-6</v>
      </c>
      <c r="K36" s="83">
        <v>8.4549999999999999E-7</v>
      </c>
      <c r="L36" s="103">
        <v>1.2109999999999999E-6</v>
      </c>
      <c r="M36" s="102">
        <v>8.6659999999999999E-7</v>
      </c>
      <c r="N36" s="83">
        <v>1.2529999999999999E-6</v>
      </c>
      <c r="O36" s="83">
        <v>1.471E-6</v>
      </c>
      <c r="P36" s="83">
        <v>1.003E-6</v>
      </c>
      <c r="Q36" s="103">
        <v>1.345E-6</v>
      </c>
      <c r="T36" s="1"/>
    </row>
    <row r="37" spans="1:20" x14ac:dyDescent="0.25">
      <c r="B37" s="10" t="s">
        <v>95</v>
      </c>
      <c r="C37" s="112">
        <v>-1.1859999999999999</v>
      </c>
      <c r="D37" s="113">
        <v>-1.002</v>
      </c>
      <c r="E37" s="113">
        <v>-1.0549999999999999</v>
      </c>
      <c r="F37" s="113">
        <v>-1.2310000000000001</v>
      </c>
      <c r="G37" s="114">
        <v>-1.2030000000000001</v>
      </c>
      <c r="H37" s="112">
        <v>-1.2829999999999999</v>
      </c>
      <c r="I37" s="113">
        <v>-1.0620000000000001</v>
      </c>
      <c r="J37" s="113">
        <v>-1.246</v>
      </c>
      <c r="K37" s="113">
        <v>-1.333</v>
      </c>
      <c r="L37" s="114">
        <v>-1.264</v>
      </c>
      <c r="M37" s="112">
        <v>-1.3340000000000001</v>
      </c>
      <c r="N37" s="113">
        <v>-1.1539999999999999</v>
      </c>
      <c r="O37" s="113">
        <v>-1.32</v>
      </c>
      <c r="P37" s="113">
        <v>-1.44</v>
      </c>
      <c r="Q37" s="114">
        <v>-1.2669999999999999</v>
      </c>
      <c r="T37" s="1"/>
    </row>
    <row r="39" spans="1:20" x14ac:dyDescent="0.25">
      <c r="B39" s="75" t="s">
        <v>184</v>
      </c>
      <c r="C39" s="99">
        <f>C35*-1</f>
        <v>-29.56</v>
      </c>
      <c r="D39" s="100">
        <f t="shared" ref="D39:Q39" si="18">D35*-1</f>
        <v>-0.68840000000000001</v>
      </c>
      <c r="E39" s="100">
        <f t="shared" si="18"/>
        <v>3.1859999999999999</v>
      </c>
      <c r="F39" s="100">
        <f t="shared" si="18"/>
        <v>-9.7219999999999995</v>
      </c>
      <c r="G39" s="101">
        <f t="shared" si="18"/>
        <v>-19.54</v>
      </c>
      <c r="H39" s="99">
        <f t="shared" si="18"/>
        <v>-19.29</v>
      </c>
      <c r="I39" s="100">
        <f t="shared" si="18"/>
        <v>0.4254</v>
      </c>
      <c r="J39" s="100">
        <f t="shared" si="18"/>
        <v>5.7309999999999999</v>
      </c>
      <c r="K39" s="100">
        <f t="shared" si="18"/>
        <v>-9.359</v>
      </c>
      <c r="L39" s="101">
        <f t="shared" si="18"/>
        <v>-19.96</v>
      </c>
      <c r="M39" s="99">
        <f t="shared" si="18"/>
        <v>-17.440000000000001</v>
      </c>
      <c r="N39" s="100">
        <f t="shared" si="18"/>
        <v>1.54</v>
      </c>
      <c r="O39" s="100">
        <f t="shared" si="18"/>
        <v>5.4340000000000002</v>
      </c>
      <c r="P39" s="100">
        <f t="shared" si="18"/>
        <v>-8.8439999999999994</v>
      </c>
      <c r="Q39" s="101">
        <f t="shared" si="18"/>
        <v>-18.53</v>
      </c>
    </row>
    <row r="40" spans="1:20" x14ac:dyDescent="0.25">
      <c r="B40" s="75" t="s">
        <v>185</v>
      </c>
      <c r="C40" s="102">
        <f>C34*-1</f>
        <v>101.8</v>
      </c>
      <c r="D40" s="83">
        <f t="shared" ref="D40:Q40" si="19">D34*-1</f>
        <v>102.8</v>
      </c>
      <c r="E40" s="83">
        <f t="shared" si="19"/>
        <v>101.9</v>
      </c>
      <c r="F40" s="83">
        <f t="shared" si="19"/>
        <v>101.2</v>
      </c>
      <c r="G40" s="103">
        <f t="shared" si="19"/>
        <v>101.9</v>
      </c>
      <c r="H40" s="102">
        <f t="shared" si="19"/>
        <v>101.5</v>
      </c>
      <c r="I40" s="83">
        <f t="shared" si="19"/>
        <v>102.7</v>
      </c>
      <c r="J40" s="83">
        <f t="shared" si="19"/>
        <v>101.7</v>
      </c>
      <c r="K40" s="83">
        <f t="shared" si="19"/>
        <v>101.3</v>
      </c>
      <c r="L40" s="103">
        <f t="shared" si="19"/>
        <v>101.6</v>
      </c>
      <c r="M40" s="102">
        <f t="shared" si="19"/>
        <v>101.4</v>
      </c>
      <c r="N40" s="83">
        <f t="shared" si="19"/>
        <v>102.2</v>
      </c>
      <c r="O40" s="83">
        <f t="shared" si="19"/>
        <v>101.6</v>
      </c>
      <c r="P40" s="83">
        <f t="shared" si="19"/>
        <v>101.1</v>
      </c>
      <c r="Q40" s="103">
        <f t="shared" si="19"/>
        <v>101.7</v>
      </c>
    </row>
    <row r="41" spans="1:20" x14ac:dyDescent="0.25">
      <c r="B41" s="75" t="s">
        <v>168</v>
      </c>
      <c r="C41" s="102">
        <f>ABS(C37)</f>
        <v>1.1859999999999999</v>
      </c>
      <c r="D41" s="83">
        <f t="shared" ref="D41:Q41" si="20">ABS(D37)</f>
        <v>1.002</v>
      </c>
      <c r="E41" s="83">
        <f t="shared" si="20"/>
        <v>1.0549999999999999</v>
      </c>
      <c r="F41" s="83">
        <f t="shared" si="20"/>
        <v>1.2310000000000001</v>
      </c>
      <c r="G41" s="103">
        <f t="shared" si="20"/>
        <v>1.2030000000000001</v>
      </c>
      <c r="H41" s="102">
        <f t="shared" si="20"/>
        <v>1.2829999999999999</v>
      </c>
      <c r="I41" s="83">
        <f t="shared" si="20"/>
        <v>1.0620000000000001</v>
      </c>
      <c r="J41" s="83">
        <f t="shared" si="20"/>
        <v>1.246</v>
      </c>
      <c r="K41" s="83">
        <f t="shared" si="20"/>
        <v>1.333</v>
      </c>
      <c r="L41" s="103">
        <f t="shared" si="20"/>
        <v>1.264</v>
      </c>
      <c r="M41" s="102">
        <f t="shared" si="20"/>
        <v>1.3340000000000001</v>
      </c>
      <c r="N41" s="83">
        <f t="shared" si="20"/>
        <v>1.1539999999999999</v>
      </c>
      <c r="O41" s="83">
        <f t="shared" si="20"/>
        <v>1.32</v>
      </c>
      <c r="P41" s="83">
        <f t="shared" si="20"/>
        <v>1.44</v>
      </c>
      <c r="Q41" s="103">
        <f t="shared" si="20"/>
        <v>1.2669999999999999</v>
      </c>
    </row>
    <row r="42" spans="1:20" x14ac:dyDescent="0.25">
      <c r="C42" s="102"/>
      <c r="D42" s="83"/>
      <c r="E42" s="83"/>
      <c r="F42" s="83"/>
      <c r="G42" s="103"/>
      <c r="H42" s="102"/>
      <c r="I42" s="83"/>
      <c r="J42" s="83"/>
      <c r="K42" s="83"/>
      <c r="L42" s="103"/>
      <c r="M42" s="102"/>
      <c r="N42" s="83"/>
      <c r="O42" s="83"/>
      <c r="P42" s="83"/>
      <c r="Q42" s="103"/>
    </row>
    <row r="43" spans="1:20" x14ac:dyDescent="0.25">
      <c r="B43" t="s">
        <v>177</v>
      </c>
      <c r="C43" s="112">
        <f>1000000*C36/(((C40-50)/(50-C39))^(1/C41))</f>
        <v>0.85955597124980876</v>
      </c>
      <c r="D43" s="113">
        <f t="shared" ref="D43:Q43" si="21">1000000*D36/(((D40-50)/(50-D39))^(1/D41))</f>
        <v>0.86657343064678116</v>
      </c>
      <c r="E43" s="113">
        <f t="shared" si="21"/>
        <v>0.77546179634237955</v>
      </c>
      <c r="F43" s="113">
        <f t="shared" si="21"/>
        <v>0.68820909415454312</v>
      </c>
      <c r="G43" s="114">
        <f t="shared" si="21"/>
        <v>1.3518585192019892</v>
      </c>
      <c r="H43" s="112">
        <f t="shared" si="21"/>
        <v>0.98774384796554626</v>
      </c>
      <c r="I43" s="113">
        <f t="shared" si="21"/>
        <v>1.067729618188298</v>
      </c>
      <c r="J43" s="113">
        <f t="shared" si="21"/>
        <v>1.1760302297476002</v>
      </c>
      <c r="K43" s="113">
        <f t="shared" si="21"/>
        <v>0.94330558279251786</v>
      </c>
      <c r="L43" s="114">
        <f t="shared" si="21"/>
        <v>1.5407523159455572</v>
      </c>
      <c r="M43" s="112">
        <f t="shared" si="21"/>
        <v>1.0622831821084624</v>
      </c>
      <c r="N43" s="113">
        <f t="shared" si="21"/>
        <v>1.1748235781156997</v>
      </c>
      <c r="O43" s="113">
        <f t="shared" si="21"/>
        <v>1.3164245457432904</v>
      </c>
      <c r="P43" s="113">
        <f t="shared" si="21"/>
        <v>1.1062604396226596</v>
      </c>
      <c r="Q43" s="114">
        <f t="shared" si="21"/>
        <v>1.6800441584130428</v>
      </c>
    </row>
    <row r="45" spans="1:20" x14ac:dyDescent="0.25">
      <c r="B45" t="s">
        <v>163</v>
      </c>
      <c r="C45">
        <f>C43</f>
        <v>0.85955597124980876</v>
      </c>
      <c r="D45">
        <f t="shared" ref="D45:G45" si="22">D43</f>
        <v>0.86657343064678116</v>
      </c>
      <c r="E45">
        <f t="shared" si="22"/>
        <v>0.77546179634237955</v>
      </c>
      <c r="F45">
        <f t="shared" si="22"/>
        <v>0.68820909415454312</v>
      </c>
      <c r="G45">
        <f t="shared" si="22"/>
        <v>1.3518585192019892</v>
      </c>
    </row>
    <row r="46" spans="1:20" x14ac:dyDescent="0.25">
      <c r="B46" t="s">
        <v>128</v>
      </c>
      <c r="C46">
        <f>H43</f>
        <v>0.98774384796554626</v>
      </c>
      <c r="D46">
        <f t="shared" ref="D46:G46" si="23">I43</f>
        <v>1.067729618188298</v>
      </c>
      <c r="E46">
        <f t="shared" si="23"/>
        <v>1.1760302297476002</v>
      </c>
      <c r="F46">
        <f t="shared" si="23"/>
        <v>0.94330558279251786</v>
      </c>
      <c r="G46">
        <f t="shared" si="23"/>
        <v>1.5407523159455572</v>
      </c>
    </row>
    <row r="47" spans="1:20" x14ac:dyDescent="0.25">
      <c r="B47" t="s">
        <v>129</v>
      </c>
      <c r="C47">
        <f>M43</f>
        <v>1.0622831821084624</v>
      </c>
      <c r="D47">
        <f t="shared" ref="D47:G47" si="24">N43</f>
        <v>1.1748235781156997</v>
      </c>
      <c r="E47">
        <f t="shared" si="24"/>
        <v>1.3164245457432904</v>
      </c>
      <c r="F47">
        <f t="shared" si="24"/>
        <v>1.1062604396226596</v>
      </c>
      <c r="G47">
        <f t="shared" si="24"/>
        <v>1.6800441584130428</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4B838F-CF9A-478F-9CF3-8AD3BB90EEA6}">
  <dimension ref="A1:M55"/>
  <sheetViews>
    <sheetView zoomScale="70" zoomScaleNormal="70" workbookViewId="0">
      <selection activeCell="L38" sqref="L38"/>
    </sheetView>
  </sheetViews>
  <sheetFormatPr defaultRowHeight="15" x14ac:dyDescent="0.25"/>
  <cols>
    <col min="2" max="2" width="2.28515625" customWidth="1"/>
    <col min="13" max="13" width="53.140625" customWidth="1"/>
  </cols>
  <sheetData>
    <row r="1" spans="1:13" x14ac:dyDescent="0.25">
      <c r="A1" s="41" t="s">
        <v>149</v>
      </c>
    </row>
    <row r="2" spans="1:13" x14ac:dyDescent="0.25">
      <c r="C2" s="20"/>
      <c r="D2" s="151" t="s">
        <v>150</v>
      </c>
      <c r="E2" s="151"/>
      <c r="F2" s="151"/>
      <c r="G2" s="151"/>
      <c r="H2" s="152" t="s">
        <v>151</v>
      </c>
      <c r="I2" s="152"/>
      <c r="J2" s="152"/>
      <c r="K2" s="152"/>
      <c r="M2" s="154" t="s">
        <v>156</v>
      </c>
    </row>
    <row r="3" spans="1:13" x14ac:dyDescent="0.25">
      <c r="C3" s="35"/>
      <c r="D3" s="160" t="s">
        <v>82</v>
      </c>
      <c r="E3" s="160"/>
      <c r="F3" s="160" t="s">
        <v>83</v>
      </c>
      <c r="G3" s="160"/>
      <c r="H3" s="161" t="s">
        <v>82</v>
      </c>
      <c r="I3" s="161"/>
      <c r="J3" s="161" t="s">
        <v>83</v>
      </c>
      <c r="K3" s="161"/>
      <c r="M3" s="155"/>
    </row>
    <row r="4" spans="1:13" x14ac:dyDescent="0.25">
      <c r="C4" s="35" t="s">
        <v>158</v>
      </c>
      <c r="D4" s="29" t="s">
        <v>153</v>
      </c>
      <c r="E4" s="29" t="s">
        <v>152</v>
      </c>
      <c r="F4" s="29" t="s">
        <v>153</v>
      </c>
      <c r="G4" s="29" t="s">
        <v>152</v>
      </c>
      <c r="H4" s="30" t="s">
        <v>153</v>
      </c>
      <c r="I4" s="30" t="s">
        <v>152</v>
      </c>
      <c r="J4" s="30" t="s">
        <v>153</v>
      </c>
      <c r="K4" s="30" t="s">
        <v>152</v>
      </c>
      <c r="M4" s="155"/>
    </row>
    <row r="5" spans="1:13" x14ac:dyDescent="0.25">
      <c r="C5" s="36">
        <v>1</v>
      </c>
      <c r="D5" s="39">
        <v>3122.0286860000001</v>
      </c>
      <c r="E5" s="39">
        <v>131.4915</v>
      </c>
      <c r="F5" s="39">
        <v>10034.26</v>
      </c>
      <c r="G5" s="39">
        <v>978.94359999999995</v>
      </c>
      <c r="H5" s="40">
        <v>2238.6242670000001</v>
      </c>
      <c r="I5" s="40">
        <v>946.76135399999998</v>
      </c>
      <c r="J5" s="40">
        <v>835.07150000000001</v>
      </c>
      <c r="K5" s="40">
        <v>122.1101</v>
      </c>
      <c r="M5" s="155"/>
    </row>
    <row r="6" spans="1:13" x14ac:dyDescent="0.25">
      <c r="C6" s="36">
        <v>2</v>
      </c>
      <c r="D6" s="39">
        <v>9992.5952149999994</v>
      </c>
      <c r="E6" s="39">
        <v>576.9914</v>
      </c>
      <c r="F6" s="39">
        <v>9429.3050000000003</v>
      </c>
      <c r="G6" s="39">
        <v>663.46010000000001</v>
      </c>
      <c r="H6" s="40">
        <v>3995.9832769999998</v>
      </c>
      <c r="I6" s="40">
        <v>1188.376197</v>
      </c>
      <c r="J6" s="40">
        <v>944.66120000000001</v>
      </c>
      <c r="K6" s="40">
        <v>247.94370000000001</v>
      </c>
      <c r="M6" s="155"/>
    </row>
    <row r="7" spans="1:13" x14ac:dyDescent="0.25">
      <c r="C7" s="36">
        <v>3</v>
      </c>
      <c r="D7" s="39">
        <v>8887.8540040000007</v>
      </c>
      <c r="E7" s="39">
        <v>239.2499</v>
      </c>
      <c r="F7" s="39">
        <v>8468.8060000000005</v>
      </c>
      <c r="G7" s="39">
        <v>832.43790000000001</v>
      </c>
      <c r="H7" s="40">
        <v>4587.8757320000004</v>
      </c>
      <c r="I7" s="40">
        <v>540.73449000000005</v>
      </c>
      <c r="J7" s="40">
        <v>884.00639999999999</v>
      </c>
      <c r="K7" s="40">
        <v>231.5427</v>
      </c>
      <c r="M7" s="155"/>
    </row>
    <row r="8" spans="1:13" x14ac:dyDescent="0.25">
      <c r="C8" s="36">
        <v>4</v>
      </c>
      <c r="D8" s="39">
        <v>8661.3471680000002</v>
      </c>
      <c r="E8" s="39">
        <v>409.35210000000001</v>
      </c>
      <c r="F8" s="39">
        <v>8655.4969999999994</v>
      </c>
      <c r="G8" s="39">
        <v>342.46850000000001</v>
      </c>
      <c r="H8" s="40">
        <v>1321.453583</v>
      </c>
      <c r="I8" s="40">
        <v>1670.9669630000001</v>
      </c>
      <c r="J8" s="40">
        <v>1094.568</v>
      </c>
      <c r="K8" s="40">
        <v>161.73570000000001</v>
      </c>
      <c r="M8" s="155"/>
    </row>
    <row r="9" spans="1:13" x14ac:dyDescent="0.25">
      <c r="C9" s="36">
        <v>5</v>
      </c>
      <c r="D9" s="39">
        <v>8167.251953</v>
      </c>
      <c r="E9" s="39">
        <v>439.06549999999999</v>
      </c>
      <c r="F9" s="39">
        <v>9058.73</v>
      </c>
      <c r="G9" s="39">
        <v>1345.691</v>
      </c>
      <c r="H9" s="40">
        <v>1445.4078979999999</v>
      </c>
      <c r="I9" s="40">
        <v>2027.5533579999999</v>
      </c>
      <c r="J9" s="40">
        <v>1165.4169999999999</v>
      </c>
      <c r="K9" s="40">
        <v>855.68979999999999</v>
      </c>
      <c r="M9" s="155"/>
    </row>
    <row r="10" spans="1:13" x14ac:dyDescent="0.25">
      <c r="C10" s="36">
        <v>6</v>
      </c>
      <c r="D10" s="39">
        <v>8184.7126470000003</v>
      </c>
      <c r="E10" s="39">
        <v>399.61340000000001</v>
      </c>
      <c r="F10" s="39">
        <v>8462.68</v>
      </c>
      <c r="G10" s="39">
        <v>538.32299999999998</v>
      </c>
      <c r="H10" s="40">
        <v>3778.3991700000001</v>
      </c>
      <c r="I10" s="40">
        <v>3987.0275139999999</v>
      </c>
      <c r="J10" s="40">
        <v>1995.674</v>
      </c>
      <c r="K10" s="40">
        <v>430.18630000000002</v>
      </c>
      <c r="M10" s="155"/>
    </row>
    <row r="11" spans="1:13" x14ac:dyDescent="0.25">
      <c r="C11" s="36">
        <v>7</v>
      </c>
      <c r="D11" s="39">
        <v>9145.3334959999993</v>
      </c>
      <c r="E11" s="39">
        <v>446.62979999999999</v>
      </c>
      <c r="F11" s="39">
        <v>7956.7070000000003</v>
      </c>
      <c r="G11" s="39">
        <v>291.35070000000002</v>
      </c>
      <c r="H11" s="40">
        <v>3707.6109620000002</v>
      </c>
      <c r="I11" s="40">
        <v>788.08290699999998</v>
      </c>
      <c r="J11" s="40">
        <v>1073.0050000000001</v>
      </c>
      <c r="K11" s="40">
        <v>252.89080000000001</v>
      </c>
      <c r="M11" s="156"/>
    </row>
    <row r="12" spans="1:13" x14ac:dyDescent="0.25">
      <c r="C12" s="36">
        <v>8</v>
      </c>
      <c r="D12" s="39">
        <v>7702.8957520000004</v>
      </c>
      <c r="E12" s="39">
        <v>360.9982</v>
      </c>
      <c r="F12" s="39">
        <v>7613.9989999999998</v>
      </c>
      <c r="G12" s="39">
        <v>219.07390000000001</v>
      </c>
      <c r="H12" s="40">
        <v>2909.8355710000001</v>
      </c>
      <c r="I12" s="40">
        <v>1987.118234</v>
      </c>
      <c r="J12" s="40">
        <v>1216.8440000000001</v>
      </c>
      <c r="K12" s="40">
        <v>536.79780000000005</v>
      </c>
    </row>
    <row r="13" spans="1:13" x14ac:dyDescent="0.25">
      <c r="C13" s="36">
        <v>9</v>
      </c>
      <c r="D13" s="39">
        <v>8156.8947749999998</v>
      </c>
      <c r="E13" s="39">
        <v>405.30959999999999</v>
      </c>
      <c r="F13" s="39">
        <v>6955.3869999999997</v>
      </c>
      <c r="G13" s="39">
        <v>496.5324</v>
      </c>
      <c r="H13" s="40">
        <v>965.73129200000005</v>
      </c>
      <c r="I13" s="40">
        <v>3085.791952</v>
      </c>
      <c r="J13" s="40">
        <v>1311.579</v>
      </c>
      <c r="K13" s="40">
        <v>305.72379999999998</v>
      </c>
    </row>
    <row r="14" spans="1:13" x14ac:dyDescent="0.25">
      <c r="C14" s="36">
        <v>10</v>
      </c>
      <c r="D14" s="39">
        <v>8444.5463870000003</v>
      </c>
      <c r="E14" s="39">
        <v>391.62180000000001</v>
      </c>
      <c r="F14" s="39">
        <v>4976.0450000000001</v>
      </c>
      <c r="G14" s="39">
        <v>947.23019999999997</v>
      </c>
      <c r="H14" s="40">
        <v>3920.2774650000001</v>
      </c>
      <c r="I14" s="40">
        <v>1493.918545</v>
      </c>
      <c r="J14" s="40">
        <v>1901.5260000000001</v>
      </c>
      <c r="K14" s="40">
        <v>334.31</v>
      </c>
    </row>
    <row r="15" spans="1:13" x14ac:dyDescent="0.25">
      <c r="C15" s="36">
        <v>11</v>
      </c>
      <c r="D15" s="39">
        <v>8324.6677240000008</v>
      </c>
      <c r="E15" s="39">
        <v>360.62310000000002</v>
      </c>
      <c r="F15" s="39">
        <v>4058.0250000000001</v>
      </c>
      <c r="G15" s="39">
        <v>351.43939999999998</v>
      </c>
      <c r="H15" s="40">
        <v>4248.3293460000004</v>
      </c>
      <c r="I15" s="40">
        <v>1516.7266950000001</v>
      </c>
      <c r="J15" s="40">
        <v>2060.2559999999999</v>
      </c>
      <c r="K15" s="40">
        <v>314.75130000000001</v>
      </c>
    </row>
    <row r="16" spans="1:13" x14ac:dyDescent="0.25">
      <c r="C16" s="36">
        <v>12</v>
      </c>
      <c r="D16" s="39">
        <v>8073.4226070000004</v>
      </c>
      <c r="E16" s="39">
        <v>152.23519999999999</v>
      </c>
      <c r="F16" s="39">
        <v>2435.3409999999999</v>
      </c>
      <c r="G16" s="39">
        <v>173.53460000000001</v>
      </c>
      <c r="H16" s="40">
        <v>6093.3540039999998</v>
      </c>
      <c r="I16" s="40">
        <v>4691.9616470000001</v>
      </c>
      <c r="J16" s="40">
        <v>1585.854</v>
      </c>
      <c r="K16" s="40">
        <v>977.60159999999996</v>
      </c>
    </row>
    <row r="17" spans="3:13" x14ac:dyDescent="0.25">
      <c r="C17" s="36">
        <v>13</v>
      </c>
      <c r="D17" s="39">
        <v>9356.8989259999998</v>
      </c>
      <c r="E17" s="39">
        <v>1087.2360000000001</v>
      </c>
      <c r="F17" s="39">
        <v>9021.4599999999991</v>
      </c>
      <c r="G17" s="39">
        <v>540.17939999999999</v>
      </c>
      <c r="H17" s="40">
        <v>690.25225799999998</v>
      </c>
      <c r="I17" s="40">
        <v>2316.9123989999998</v>
      </c>
      <c r="J17" s="40">
        <v>623.92499999999995</v>
      </c>
      <c r="K17" s="40">
        <v>545.97990000000004</v>
      </c>
    </row>
    <row r="18" spans="3:13" x14ac:dyDescent="0.25">
      <c r="C18" s="36">
        <v>14</v>
      </c>
      <c r="D18" s="39">
        <v>9380.0581060000004</v>
      </c>
      <c r="E18" s="39">
        <v>455.48469999999998</v>
      </c>
      <c r="F18" s="39">
        <v>9105.7720000000008</v>
      </c>
      <c r="G18" s="39">
        <v>571.75049999999999</v>
      </c>
      <c r="H18" s="40">
        <v>6880.5810549999997</v>
      </c>
      <c r="I18" s="40">
        <v>2065.9204009999999</v>
      </c>
      <c r="J18" s="40">
        <v>3936.2350000000001</v>
      </c>
      <c r="K18" s="40">
        <v>900.60630000000003</v>
      </c>
    </row>
    <row r="19" spans="3:13" x14ac:dyDescent="0.25">
      <c r="C19" s="36">
        <v>15</v>
      </c>
      <c r="D19" s="39">
        <v>9231.8237310000004</v>
      </c>
      <c r="E19" s="39">
        <v>695.96510000000001</v>
      </c>
      <c r="F19" s="39">
        <v>6096.4690000000001</v>
      </c>
      <c r="G19" s="39">
        <v>333.75380000000001</v>
      </c>
      <c r="H19" s="40">
        <v>275.70799199999999</v>
      </c>
      <c r="I19" s="40">
        <v>34.821710000000003</v>
      </c>
      <c r="J19" s="40">
        <v>2936.8449999999998</v>
      </c>
      <c r="K19" s="40">
        <v>664.3433</v>
      </c>
    </row>
    <row r="20" spans="3:13" x14ac:dyDescent="0.25">
      <c r="C20" s="36">
        <v>16</v>
      </c>
      <c r="D20" s="39">
        <v>7781.4174810000004</v>
      </c>
      <c r="E20" s="39">
        <v>226.0206</v>
      </c>
      <c r="F20" s="39">
        <v>6255.4570000000003</v>
      </c>
      <c r="G20" s="39">
        <v>247.23230000000001</v>
      </c>
      <c r="H20" s="40">
        <v>2677.7589109999999</v>
      </c>
      <c r="I20" s="40">
        <v>2447.811651</v>
      </c>
      <c r="J20" s="40">
        <v>2693.2049999999999</v>
      </c>
      <c r="K20" s="40">
        <v>1829.1120000000001</v>
      </c>
    </row>
    <row r="22" spans="3:13" ht="15.75" thickBot="1" x14ac:dyDescent="0.3"/>
    <row r="23" spans="3:13" x14ac:dyDescent="0.25">
      <c r="C23" s="20"/>
      <c r="D23" s="157" t="s">
        <v>150</v>
      </c>
      <c r="E23" s="157"/>
      <c r="F23" s="157"/>
      <c r="G23" s="157"/>
      <c r="H23" s="158" t="s">
        <v>151</v>
      </c>
      <c r="I23" s="158"/>
      <c r="J23" s="158"/>
      <c r="K23" s="158"/>
      <c r="M23" s="148" t="s">
        <v>157</v>
      </c>
    </row>
    <row r="24" spans="3:13" x14ac:dyDescent="0.25">
      <c r="C24" s="35"/>
      <c r="D24" s="162" t="s">
        <v>82</v>
      </c>
      <c r="E24" s="162"/>
      <c r="F24" s="162" t="s">
        <v>83</v>
      </c>
      <c r="G24" s="162"/>
      <c r="H24" s="163" t="s">
        <v>82</v>
      </c>
      <c r="I24" s="163"/>
      <c r="J24" s="163" t="s">
        <v>83</v>
      </c>
      <c r="K24" s="163"/>
      <c r="M24" s="149"/>
    </row>
    <row r="25" spans="3:13" x14ac:dyDescent="0.25">
      <c r="C25" s="35" t="s">
        <v>158</v>
      </c>
      <c r="D25" s="32" t="s">
        <v>153</v>
      </c>
      <c r="E25" s="32" t="s">
        <v>152</v>
      </c>
      <c r="F25" s="32" t="s">
        <v>153</v>
      </c>
      <c r="G25" s="32" t="s">
        <v>152</v>
      </c>
      <c r="H25" s="33" t="s">
        <v>153</v>
      </c>
      <c r="I25" s="33" t="s">
        <v>152</v>
      </c>
      <c r="J25" s="33" t="s">
        <v>153</v>
      </c>
      <c r="K25" s="33" t="s">
        <v>152</v>
      </c>
      <c r="M25" s="149"/>
    </row>
    <row r="26" spans="3:13" x14ac:dyDescent="0.25">
      <c r="C26" s="36">
        <v>1</v>
      </c>
      <c r="D26" s="37">
        <v>887.67160000000001</v>
      </c>
      <c r="E26" s="37">
        <v>16.790980000000001</v>
      </c>
      <c r="F26" s="37">
        <v>29235.74</v>
      </c>
      <c r="G26" s="37">
        <v>16494.03</v>
      </c>
      <c r="H26" s="38">
        <v>3835.7779999999998</v>
      </c>
      <c r="I26" s="38">
        <v>2194.3829999999998</v>
      </c>
      <c r="J26" s="38">
        <v>3940.4270000000001</v>
      </c>
      <c r="K26" s="38">
        <v>504.54140000000001</v>
      </c>
      <c r="M26" s="149"/>
    </row>
    <row r="27" spans="3:13" x14ac:dyDescent="0.25">
      <c r="C27" s="36">
        <v>2</v>
      </c>
      <c r="D27" s="37">
        <v>3964.3780000000002</v>
      </c>
      <c r="E27" s="37">
        <v>427.4015</v>
      </c>
      <c r="F27" s="37">
        <v>14227.17</v>
      </c>
      <c r="G27" s="37">
        <v>9704.634</v>
      </c>
      <c r="H27" s="38">
        <v>3910.652</v>
      </c>
      <c r="I27" s="38">
        <v>567.58270000000005</v>
      </c>
      <c r="J27" s="38">
        <v>3910.5529999999999</v>
      </c>
      <c r="K27" s="38">
        <v>308.98919999999998</v>
      </c>
      <c r="M27" s="149"/>
    </row>
    <row r="28" spans="3:13" x14ac:dyDescent="0.25">
      <c r="C28" s="36">
        <v>3</v>
      </c>
      <c r="D28" s="37">
        <v>4220.6689999999999</v>
      </c>
      <c r="E28" s="37">
        <v>254.95580000000001</v>
      </c>
      <c r="F28" s="37">
        <v>46654.09</v>
      </c>
      <c r="G28" s="37">
        <v>25566.19</v>
      </c>
      <c r="H28" s="38">
        <v>5396.5569999999998</v>
      </c>
      <c r="I28" s="38">
        <v>1159.1890000000001</v>
      </c>
      <c r="J28" s="38">
        <v>3163.739</v>
      </c>
      <c r="K28" s="38">
        <v>517.44399999999996</v>
      </c>
      <c r="M28" s="149"/>
    </row>
    <row r="29" spans="3:13" x14ac:dyDescent="0.25">
      <c r="C29" s="36">
        <v>4</v>
      </c>
      <c r="D29" s="37">
        <v>5044.99</v>
      </c>
      <c r="E29" s="37">
        <v>471.72919999999999</v>
      </c>
      <c r="F29" s="37">
        <v>5577.9769999999999</v>
      </c>
      <c r="G29" s="37">
        <v>3502.9409999999998</v>
      </c>
      <c r="H29" s="38">
        <v>1264.1089999999999</v>
      </c>
      <c r="I29" s="38">
        <v>1517.6780000000001</v>
      </c>
      <c r="J29" s="38">
        <v>3396.5970000000002</v>
      </c>
      <c r="K29" s="38">
        <v>622.37929999999994</v>
      </c>
      <c r="M29" s="149"/>
    </row>
    <row r="30" spans="3:13" x14ac:dyDescent="0.25">
      <c r="C30" s="36">
        <v>5</v>
      </c>
      <c r="D30" s="37">
        <v>4536.6629999999996</v>
      </c>
      <c r="E30" s="37">
        <v>356.08139999999997</v>
      </c>
      <c r="F30" s="37">
        <v>11614.42</v>
      </c>
      <c r="G30" s="37">
        <v>4791.6850000000004</v>
      </c>
      <c r="H30" s="38">
        <v>1930.135</v>
      </c>
      <c r="I30" s="38">
        <v>644.44759999999997</v>
      </c>
      <c r="J30" s="38">
        <v>1445.7429999999999</v>
      </c>
      <c r="K30" s="38">
        <v>548.27760000000001</v>
      </c>
      <c r="M30" s="149"/>
    </row>
    <row r="31" spans="3:13" x14ac:dyDescent="0.25">
      <c r="C31" s="36">
        <v>6</v>
      </c>
      <c r="D31" s="37">
        <v>4161.7749999999996</v>
      </c>
      <c r="E31" s="37">
        <v>147.96549999999999</v>
      </c>
      <c r="F31" s="37">
        <v>7139.1459999999997</v>
      </c>
      <c r="G31" s="37">
        <v>2209.6239999999998</v>
      </c>
      <c r="H31" s="38">
        <v>2061.3389999999999</v>
      </c>
      <c r="I31" s="38">
        <v>354.38490000000002</v>
      </c>
      <c r="J31" s="38">
        <v>3052.03</v>
      </c>
      <c r="K31" s="38">
        <v>336.67340000000002</v>
      </c>
      <c r="M31" s="149"/>
    </row>
    <row r="32" spans="3:13" ht="15.75" thickBot="1" x14ac:dyDescent="0.3">
      <c r="C32" s="36">
        <v>7</v>
      </c>
      <c r="D32" s="37">
        <v>4312.616</v>
      </c>
      <c r="E32" s="37">
        <v>389.22430000000003</v>
      </c>
      <c r="F32" s="37">
        <v>5519.7920000000004</v>
      </c>
      <c r="G32" s="37">
        <v>1005.049</v>
      </c>
      <c r="H32" s="38">
        <v>2376.6970000000001</v>
      </c>
      <c r="I32" s="38">
        <v>244.1968</v>
      </c>
      <c r="J32" s="38">
        <v>2296.9859999999999</v>
      </c>
      <c r="K32" s="38">
        <v>175.53489999999999</v>
      </c>
      <c r="M32" s="150"/>
    </row>
    <row r="33" spans="3:11" x14ac:dyDescent="0.25">
      <c r="C33" s="36">
        <v>8</v>
      </c>
      <c r="D33" s="37">
        <v>4522.4740000000002</v>
      </c>
      <c r="E33" s="37">
        <v>203.28550000000001</v>
      </c>
      <c r="F33" s="37">
        <v>3776.069</v>
      </c>
      <c r="G33" s="37">
        <v>286.11079999999998</v>
      </c>
      <c r="H33" s="38">
        <v>1882.9590000000001</v>
      </c>
      <c r="I33" s="38">
        <v>284.98719999999997</v>
      </c>
      <c r="J33" s="38">
        <v>2373.848</v>
      </c>
      <c r="K33" s="38">
        <v>400.38810000000001</v>
      </c>
    </row>
    <row r="34" spans="3:11" x14ac:dyDescent="0.25">
      <c r="C34" s="36">
        <v>9</v>
      </c>
      <c r="D34" s="37">
        <v>3693.9380000000001</v>
      </c>
      <c r="E34" s="37">
        <v>90.427170000000004</v>
      </c>
      <c r="F34" s="37">
        <v>2461.8229999999999</v>
      </c>
      <c r="G34" s="37">
        <v>254.8733</v>
      </c>
      <c r="H34" s="38">
        <v>1789.0319999999999</v>
      </c>
      <c r="I34" s="38">
        <v>783.17309999999998</v>
      </c>
      <c r="J34" s="38">
        <v>6411.5429999999997</v>
      </c>
      <c r="K34" s="38">
        <v>741.1096</v>
      </c>
    </row>
    <row r="35" spans="3:11" x14ac:dyDescent="0.25">
      <c r="C35" s="36">
        <v>10</v>
      </c>
      <c r="D35" s="37">
        <v>4860.5150000000003</v>
      </c>
      <c r="E35" s="37">
        <v>349.78870000000001</v>
      </c>
      <c r="F35" s="37">
        <v>2094.4180000000001</v>
      </c>
      <c r="G35" s="37">
        <v>1229.165</v>
      </c>
      <c r="H35" s="38">
        <v>1785.375</v>
      </c>
      <c r="I35" s="38">
        <v>390.85919999999999</v>
      </c>
      <c r="J35" s="38">
        <v>5175.8230000000003</v>
      </c>
      <c r="K35" s="38">
        <v>1418.7560000000001</v>
      </c>
    </row>
    <row r="36" spans="3:11" x14ac:dyDescent="0.25">
      <c r="C36" s="36">
        <v>11</v>
      </c>
      <c r="D36" s="37">
        <v>4224.51</v>
      </c>
      <c r="E36" s="37">
        <v>238.1122</v>
      </c>
      <c r="F36" s="37">
        <v>1674.875</v>
      </c>
      <c r="G36" s="37">
        <v>1070.6869999999999</v>
      </c>
      <c r="H36" s="38">
        <v>1480.085</v>
      </c>
      <c r="I36" s="38">
        <v>206.10429999999999</v>
      </c>
      <c r="J36" s="38">
        <v>5320.9250000000002</v>
      </c>
      <c r="K36" s="38">
        <v>681.68640000000005</v>
      </c>
    </row>
    <row r="37" spans="3:11" x14ac:dyDescent="0.25">
      <c r="C37" s="36">
        <v>12</v>
      </c>
      <c r="D37" s="37">
        <v>4188.6689999999999</v>
      </c>
      <c r="E37" s="37">
        <v>198.94919999999999</v>
      </c>
      <c r="F37" s="37">
        <v>2608.5059999999999</v>
      </c>
      <c r="G37" s="37">
        <v>769.91800000000001</v>
      </c>
      <c r="H37" s="38">
        <v>1512.133</v>
      </c>
      <c r="I37" s="38">
        <v>1241.7159999999999</v>
      </c>
      <c r="J37" s="38">
        <v>6955.2719999999999</v>
      </c>
      <c r="K37" s="38">
        <v>5046.9920000000002</v>
      </c>
    </row>
    <row r="38" spans="3:11" x14ac:dyDescent="0.25">
      <c r="C38" s="36">
        <v>13</v>
      </c>
      <c r="D38" s="37">
        <v>4387.3810000000003</v>
      </c>
      <c r="E38" s="37">
        <v>216.2458</v>
      </c>
      <c r="F38" s="37">
        <v>3910.1689999999999</v>
      </c>
      <c r="G38" s="37">
        <v>347.26710000000003</v>
      </c>
      <c r="H38" s="38">
        <v>330.1413</v>
      </c>
      <c r="I38" s="38">
        <v>31.720310000000001</v>
      </c>
      <c r="J38" s="38">
        <v>8026.8069999999998</v>
      </c>
      <c r="K38" s="38">
        <v>675.149</v>
      </c>
    </row>
    <row r="39" spans="3:11" x14ac:dyDescent="0.25">
      <c r="C39" s="36">
        <v>14</v>
      </c>
      <c r="D39" s="37">
        <v>4220.3559999999998</v>
      </c>
      <c r="E39" s="37">
        <v>91.116470000000007</v>
      </c>
      <c r="F39" s="37">
        <v>4782.1189999999997</v>
      </c>
      <c r="G39" s="37">
        <v>456.92619999999999</v>
      </c>
      <c r="H39" s="38">
        <v>2206.029</v>
      </c>
      <c r="I39" s="38">
        <v>868.04380000000003</v>
      </c>
      <c r="J39" s="38">
        <v>8726.3490000000002</v>
      </c>
      <c r="K39" s="38">
        <v>1302.174</v>
      </c>
    </row>
    <row r="40" spans="3:11" x14ac:dyDescent="0.25">
      <c r="C40" s="36">
        <v>15</v>
      </c>
      <c r="D40" s="37">
        <v>4281.8069999999998</v>
      </c>
      <c r="E40" s="37">
        <v>414.53859999999997</v>
      </c>
      <c r="F40" s="37">
        <v>4266.777</v>
      </c>
      <c r="G40" s="37">
        <v>300.84550000000002</v>
      </c>
      <c r="H40" s="38">
        <v>5910.9539999999997</v>
      </c>
      <c r="I40" s="38">
        <v>1559.202</v>
      </c>
      <c r="J40" s="38">
        <v>8263.5210000000006</v>
      </c>
      <c r="K40" s="38">
        <v>979.14210000000003</v>
      </c>
    </row>
    <row r="41" spans="3:11" x14ac:dyDescent="0.25">
      <c r="C41" s="36">
        <v>16</v>
      </c>
      <c r="D41" s="37">
        <v>4039.511</v>
      </c>
      <c r="E41" s="37">
        <v>313.85070000000002</v>
      </c>
      <c r="F41" s="37">
        <v>3586.7860000000001</v>
      </c>
      <c r="G41" s="37">
        <v>547.43259999999998</v>
      </c>
      <c r="H41" s="38">
        <v>10673.11</v>
      </c>
      <c r="I41" s="38">
        <v>16754.439999999999</v>
      </c>
      <c r="J41" s="38">
        <v>4395.9539999999997</v>
      </c>
      <c r="K41" s="38">
        <v>830.77290000000005</v>
      </c>
    </row>
    <row r="54" spans="10:10" x14ac:dyDescent="0.25">
      <c r="J54" t="s">
        <v>160</v>
      </c>
    </row>
    <row r="55" spans="10:10" x14ac:dyDescent="0.25">
      <c r="J55" t="s">
        <v>161</v>
      </c>
    </row>
  </sheetData>
  <mergeCells count="14">
    <mergeCell ref="D2:G2"/>
    <mergeCell ref="H2:K2"/>
    <mergeCell ref="D23:G23"/>
    <mergeCell ref="H23:K23"/>
    <mergeCell ref="M2:M11"/>
    <mergeCell ref="M23:M32"/>
    <mergeCell ref="D3:E3"/>
    <mergeCell ref="F3:G3"/>
    <mergeCell ref="H3:I3"/>
    <mergeCell ref="J3:K3"/>
    <mergeCell ref="D24:E24"/>
    <mergeCell ref="F24:G24"/>
    <mergeCell ref="H24:I24"/>
    <mergeCell ref="J24:K2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C5D1F4-E413-484E-BE4E-94BD5849B268}">
  <dimension ref="A1"/>
  <sheetViews>
    <sheetView workbookViewId="0">
      <selection activeCell="E12" sqref="E12"/>
    </sheetView>
  </sheetViews>
  <sheetFormatPr defaultRowHeight="15" x14ac:dyDescent="0.2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326AE3-2194-4B69-AC63-38CF133B3B15}">
  <dimension ref="A1:AK27"/>
  <sheetViews>
    <sheetView workbookViewId="0">
      <selection activeCell="O42" sqref="O42"/>
    </sheetView>
  </sheetViews>
  <sheetFormatPr defaultRowHeight="15" x14ac:dyDescent="0.25"/>
  <cols>
    <col min="17" max="17" width="82.42578125" customWidth="1"/>
  </cols>
  <sheetData>
    <row r="1" spans="1:37" x14ac:dyDescent="0.25">
      <c r="A1" t="s">
        <v>135</v>
      </c>
    </row>
    <row r="2" spans="1:37" x14ac:dyDescent="0.25">
      <c r="C2" s="4"/>
      <c r="D2" s="12"/>
      <c r="E2" s="12" t="s">
        <v>122</v>
      </c>
      <c r="F2" s="12"/>
      <c r="G2" s="13"/>
      <c r="H2" s="4"/>
      <c r="I2" s="12"/>
      <c r="J2" s="12" t="s">
        <v>13</v>
      </c>
      <c r="K2" s="12"/>
      <c r="L2" s="12"/>
      <c r="M2" s="4"/>
      <c r="N2" s="12" t="s">
        <v>14</v>
      </c>
      <c r="O2" s="13"/>
      <c r="Q2" s="154" t="s">
        <v>125</v>
      </c>
    </row>
    <row r="3" spans="1:37" x14ac:dyDescent="0.25">
      <c r="B3" t="s">
        <v>123</v>
      </c>
      <c r="C3" s="106">
        <v>0.98774384796554626</v>
      </c>
      <c r="D3" s="107">
        <v>1.067729618188298</v>
      </c>
      <c r="E3" s="107">
        <v>1.1760302297476002</v>
      </c>
      <c r="F3" s="107">
        <v>0.94330558279251786</v>
      </c>
      <c r="G3" s="108">
        <v>1.5407523159455572</v>
      </c>
      <c r="H3" s="106"/>
      <c r="I3" s="107"/>
      <c r="J3" s="107"/>
      <c r="K3" s="107"/>
      <c r="L3" s="107"/>
      <c r="M3" s="104"/>
      <c r="N3" s="61"/>
      <c r="O3" s="105"/>
      <c r="P3" s="1"/>
      <c r="Q3" s="155"/>
      <c r="R3" s="1"/>
      <c r="S3" s="1"/>
      <c r="T3" s="1"/>
      <c r="U3" s="1"/>
      <c r="V3" s="1"/>
      <c r="W3" s="1"/>
      <c r="X3" s="1"/>
      <c r="Y3" s="1"/>
      <c r="Z3" s="1"/>
      <c r="AA3" s="1"/>
      <c r="AB3" s="1"/>
      <c r="AC3" s="1"/>
      <c r="AD3" s="1"/>
      <c r="AE3" s="1"/>
      <c r="AF3" s="1"/>
      <c r="AG3" s="1"/>
      <c r="AH3" s="1"/>
      <c r="AI3" s="1"/>
      <c r="AJ3" s="1"/>
      <c r="AK3" s="1"/>
    </row>
    <row r="4" spans="1:37" x14ac:dyDescent="0.25">
      <c r="B4" s="4" t="s">
        <v>116</v>
      </c>
      <c r="C4" s="104"/>
      <c r="D4" s="61"/>
      <c r="E4" s="61"/>
      <c r="F4" s="61"/>
      <c r="G4" s="105"/>
      <c r="H4" s="104">
        <v>38.945814284976215</v>
      </c>
      <c r="I4" s="61">
        <v>64.462728921912301</v>
      </c>
      <c r="J4" s="61">
        <v>41.740302562832483</v>
      </c>
      <c r="K4" s="61">
        <v>92.544146547573973</v>
      </c>
      <c r="L4" s="61">
        <v>107.69419601832732</v>
      </c>
      <c r="M4" s="102">
        <v>0.33129074520396107</v>
      </c>
      <c r="N4" s="83">
        <v>0.35636838178589725</v>
      </c>
      <c r="O4" s="103">
        <v>0.15714520945692545</v>
      </c>
      <c r="Q4" s="155"/>
    </row>
    <row r="5" spans="1:37" x14ac:dyDescent="0.25">
      <c r="B5" s="4" t="s">
        <v>117</v>
      </c>
      <c r="C5" s="104"/>
      <c r="D5" s="61"/>
      <c r="E5" s="61"/>
      <c r="F5" s="61"/>
      <c r="G5" s="105"/>
      <c r="H5" s="104">
        <v>81.991805173440142</v>
      </c>
      <c r="I5" s="61">
        <v>36.097024578778488</v>
      </c>
      <c r="J5" s="61">
        <v>71.53412397002451</v>
      </c>
      <c r="K5" s="61">
        <v>98.81084213494907</v>
      </c>
      <c r="L5" s="61">
        <v>101.09847255324553</v>
      </c>
      <c r="M5" s="102">
        <v>0.7291272015436725</v>
      </c>
      <c r="N5" s="83">
        <v>0.77643458014679723</v>
      </c>
      <c r="O5" s="103">
        <v>0.84694500714167764</v>
      </c>
      <c r="Q5" s="156"/>
    </row>
    <row r="6" spans="1:37" x14ac:dyDescent="0.25">
      <c r="B6" s="4" t="s">
        <v>118</v>
      </c>
      <c r="C6" s="104"/>
      <c r="D6" s="61"/>
      <c r="E6" s="61"/>
      <c r="F6" s="61"/>
      <c r="G6" s="105"/>
      <c r="H6" s="104">
        <v>88.265360179625475</v>
      </c>
      <c r="I6" s="61"/>
      <c r="J6" s="61"/>
      <c r="K6" s="61">
        <v>80.958926091344679</v>
      </c>
      <c r="L6" s="61">
        <v>74.918912501047132</v>
      </c>
      <c r="M6" s="102">
        <v>0.31300959342624712</v>
      </c>
      <c r="N6" s="83">
        <v>0.23777155829180038</v>
      </c>
      <c r="O6" s="103">
        <v>0.15119469100343083</v>
      </c>
      <c r="P6" s="1"/>
      <c r="Q6" s="1"/>
      <c r="U6" s="1"/>
      <c r="V6" s="1"/>
    </row>
    <row r="7" spans="1:37" x14ac:dyDescent="0.25">
      <c r="B7" s="4" t="s">
        <v>119</v>
      </c>
      <c r="C7" s="104"/>
      <c r="D7" s="61"/>
      <c r="E7" s="61"/>
      <c r="F7" s="61"/>
      <c r="G7" s="105"/>
      <c r="H7" s="104">
        <v>76.199834974916342</v>
      </c>
      <c r="I7" s="61">
        <v>56.117092519034415</v>
      </c>
      <c r="J7" s="61">
        <v>50.613871068872939</v>
      </c>
      <c r="K7" s="61">
        <v>42.580789504666043</v>
      </c>
      <c r="L7" s="61">
        <v>48.49290520192028</v>
      </c>
      <c r="M7" s="102">
        <v>0.48951981468777694</v>
      </c>
      <c r="N7" s="83">
        <v>0.15008857543971249</v>
      </c>
      <c r="O7" s="103">
        <v>0.15310532452292239</v>
      </c>
      <c r="Q7" s="154" t="s">
        <v>124</v>
      </c>
    </row>
    <row r="8" spans="1:37" x14ac:dyDescent="0.25">
      <c r="B8" s="4" t="s">
        <v>120</v>
      </c>
      <c r="C8" s="104"/>
      <c r="D8" s="61"/>
      <c r="E8" s="61"/>
      <c r="F8" s="61"/>
      <c r="G8" s="105"/>
      <c r="H8" s="104">
        <v>70.460863143743808</v>
      </c>
      <c r="I8" s="61">
        <v>128.24087424746037</v>
      </c>
      <c r="J8" s="61"/>
      <c r="K8" s="61">
        <v>81.251532537902051</v>
      </c>
      <c r="L8" s="61">
        <v>73.507245594878967</v>
      </c>
      <c r="M8" s="102">
        <v>0.58672207642640783</v>
      </c>
      <c r="N8" s="83">
        <v>0.40095019273455224</v>
      </c>
      <c r="O8" s="103">
        <v>0.41075438697549543</v>
      </c>
      <c r="Q8" s="155"/>
    </row>
    <row r="9" spans="1:37" x14ac:dyDescent="0.25">
      <c r="B9" s="4" t="s">
        <v>121</v>
      </c>
      <c r="C9" s="119"/>
      <c r="D9" s="120"/>
      <c r="E9" s="120"/>
      <c r="F9" s="120"/>
      <c r="G9" s="121"/>
      <c r="H9" s="119">
        <v>32.045812655918184</v>
      </c>
      <c r="I9" s="120">
        <v>18.35285959233131</v>
      </c>
      <c r="J9" s="120">
        <v>31.498802678210204</v>
      </c>
      <c r="K9" s="120">
        <v>31.498802678210204</v>
      </c>
      <c r="L9" s="120">
        <v>59.408270757657235</v>
      </c>
      <c r="M9" s="112">
        <v>0.49893018969745151</v>
      </c>
      <c r="N9" s="113">
        <v>0.281589700437966</v>
      </c>
      <c r="O9" s="114">
        <v>0.36508163711958208</v>
      </c>
      <c r="Q9" s="155"/>
    </row>
    <row r="10" spans="1:37" x14ac:dyDescent="0.25">
      <c r="Q10" s="155"/>
    </row>
    <row r="11" spans="1:37" x14ac:dyDescent="0.25">
      <c r="Q11" s="155"/>
    </row>
    <row r="12" spans="1:37" x14ac:dyDescent="0.25">
      <c r="Q12" s="155"/>
    </row>
    <row r="13" spans="1:37" x14ac:dyDescent="0.25">
      <c r="Q13" s="155"/>
    </row>
    <row r="14" spans="1:37" x14ac:dyDescent="0.25">
      <c r="Q14" s="155"/>
    </row>
    <row r="15" spans="1:37" x14ac:dyDescent="0.25">
      <c r="Q15" s="155"/>
    </row>
    <row r="16" spans="1:37" x14ac:dyDescent="0.25">
      <c r="Q16" s="156"/>
    </row>
    <row r="17" spans="17:17" ht="15.75" thickBot="1" x14ac:dyDescent="0.3"/>
    <row r="18" spans="17:17" x14ac:dyDescent="0.25">
      <c r="Q18" s="148" t="s">
        <v>130</v>
      </c>
    </row>
    <row r="19" spans="17:17" x14ac:dyDescent="0.25">
      <c r="Q19" s="149"/>
    </row>
    <row r="20" spans="17:17" x14ac:dyDescent="0.25">
      <c r="Q20" s="149"/>
    </row>
    <row r="21" spans="17:17" x14ac:dyDescent="0.25">
      <c r="Q21" s="149"/>
    </row>
    <row r="22" spans="17:17" x14ac:dyDescent="0.25">
      <c r="Q22" s="149"/>
    </row>
    <row r="23" spans="17:17" x14ac:dyDescent="0.25">
      <c r="Q23" s="149"/>
    </row>
    <row r="24" spans="17:17" x14ac:dyDescent="0.25">
      <c r="Q24" s="149"/>
    </row>
    <row r="25" spans="17:17" x14ac:dyDescent="0.25">
      <c r="Q25" s="149"/>
    </row>
    <row r="26" spans="17:17" x14ac:dyDescent="0.25">
      <c r="Q26" s="149"/>
    </row>
    <row r="27" spans="17:17" ht="15.75" thickBot="1" x14ac:dyDescent="0.3">
      <c r="Q27" s="150"/>
    </row>
  </sheetData>
  <mergeCells count="3">
    <mergeCell ref="Q2:Q5"/>
    <mergeCell ref="Q7:Q16"/>
    <mergeCell ref="Q18:Q27"/>
  </mergeCells>
  <phoneticPr fontId="3" type="noConversion"/>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4C807B-E0A8-4C01-8878-5E65307FF88D}">
  <dimension ref="A1:DF58"/>
  <sheetViews>
    <sheetView workbookViewId="0">
      <selection activeCell="L22" sqref="L22:T34"/>
    </sheetView>
  </sheetViews>
  <sheetFormatPr defaultRowHeight="15" x14ac:dyDescent="0.25"/>
  <cols>
    <col min="22" max="22" width="75.140625" customWidth="1"/>
  </cols>
  <sheetData>
    <row r="1" spans="1:22" x14ac:dyDescent="0.25">
      <c r="A1" t="s">
        <v>107</v>
      </c>
    </row>
    <row r="2" spans="1:22" ht="15.75" thickBot="1" x14ac:dyDescent="0.3"/>
    <row r="3" spans="1:22" ht="12.75" customHeight="1" x14ac:dyDescent="0.25">
      <c r="C3" s="42"/>
      <c r="D3" s="43"/>
      <c r="E3" s="43"/>
      <c r="F3" s="43"/>
      <c r="G3" s="44" t="s">
        <v>13</v>
      </c>
      <c r="H3" s="43"/>
      <c r="I3" s="43"/>
      <c r="J3" s="43"/>
      <c r="K3" s="45"/>
      <c r="L3" s="42"/>
      <c r="M3" s="43"/>
      <c r="N3" s="43"/>
      <c r="O3" s="43"/>
      <c r="P3" s="44" t="s">
        <v>14</v>
      </c>
      <c r="Q3" s="43"/>
      <c r="R3" s="43"/>
      <c r="S3" s="43"/>
      <c r="T3" s="45"/>
      <c r="V3" s="154" t="s">
        <v>190</v>
      </c>
    </row>
    <row r="4" spans="1:22" ht="12.75" customHeight="1" x14ac:dyDescent="0.25">
      <c r="C4" s="60"/>
      <c r="D4" s="61" t="s">
        <v>118</v>
      </c>
      <c r="E4" s="61"/>
      <c r="F4" s="61"/>
      <c r="G4" s="62" t="s">
        <v>119</v>
      </c>
      <c r="H4" s="61"/>
      <c r="I4" s="61"/>
      <c r="J4" s="61" t="s">
        <v>120</v>
      </c>
      <c r="K4" s="63"/>
      <c r="L4" s="60"/>
      <c r="M4" s="61" t="s">
        <v>118</v>
      </c>
      <c r="N4" s="61"/>
      <c r="O4" s="61"/>
      <c r="P4" s="62" t="s">
        <v>119</v>
      </c>
      <c r="Q4" s="61"/>
      <c r="R4" s="61"/>
      <c r="S4" s="61" t="s">
        <v>120</v>
      </c>
      <c r="T4" s="63"/>
      <c r="V4" s="155"/>
    </row>
    <row r="5" spans="1:22" x14ac:dyDescent="0.25">
      <c r="B5" s="4" t="s">
        <v>0</v>
      </c>
      <c r="C5" s="56">
        <v>88.317999999999998</v>
      </c>
      <c r="D5" s="52">
        <v>80.944400000000002</v>
      </c>
      <c r="E5" s="53">
        <v>74.905000000000001</v>
      </c>
      <c r="F5" s="51">
        <v>76.194500000000005</v>
      </c>
      <c r="G5" s="52">
        <v>42.580100000000002</v>
      </c>
      <c r="H5" s="53">
        <v>48.466700000000003</v>
      </c>
      <c r="I5" s="51">
        <v>70.424400000000006</v>
      </c>
      <c r="J5" s="52">
        <v>81.250299999999996</v>
      </c>
      <c r="K5" s="57">
        <v>73.548900000000003</v>
      </c>
      <c r="L5" s="56">
        <v>0.31259999999999999</v>
      </c>
      <c r="M5" s="52">
        <v>0.2369</v>
      </c>
      <c r="N5" s="53">
        <v>0.15060000000000001</v>
      </c>
      <c r="O5" s="51">
        <v>0.48920000000000002</v>
      </c>
      <c r="P5" s="52">
        <v>0.14949999999999999</v>
      </c>
      <c r="Q5" s="53">
        <v>0.1525</v>
      </c>
      <c r="R5" s="51">
        <v>0.58640000000000003</v>
      </c>
      <c r="S5" s="52">
        <v>0.40060000000000001</v>
      </c>
      <c r="T5" s="57">
        <v>0.41039999999999999</v>
      </c>
      <c r="V5" s="155"/>
    </row>
    <row r="6" spans="1:22" x14ac:dyDescent="0.25">
      <c r="B6" s="4" t="s">
        <v>1</v>
      </c>
      <c r="C6" s="46">
        <v>0.90305899999999995</v>
      </c>
      <c r="D6" s="5">
        <v>0.68365699999999996</v>
      </c>
      <c r="E6" s="55">
        <v>0.23352600000000001</v>
      </c>
      <c r="F6" s="54">
        <v>7.4921000000000001E-2</v>
      </c>
      <c r="G6" s="5">
        <v>0.14072899999999999</v>
      </c>
      <c r="H6" s="55">
        <v>0.20035</v>
      </c>
      <c r="I6" s="54">
        <v>0.45148899999999997</v>
      </c>
      <c r="J6" s="5">
        <v>0.131443</v>
      </c>
      <c r="K6" s="47">
        <v>0.20035</v>
      </c>
      <c r="L6" s="46">
        <v>0.24732152506756727</v>
      </c>
      <c r="M6" s="5">
        <v>3.5191397475827356E-2</v>
      </c>
      <c r="N6" s="55">
        <v>0.16261845117599763</v>
      </c>
      <c r="O6" s="54">
        <v>3.0220678078990672E-2</v>
      </c>
      <c r="P6" s="5">
        <v>2.5194795564088719E-2</v>
      </c>
      <c r="Q6" s="55">
        <v>0.12617705638574375</v>
      </c>
      <c r="R6" s="54">
        <v>0.26768621716699209</v>
      </c>
      <c r="S6" s="5">
        <v>0.23416598105179487</v>
      </c>
      <c r="T6" s="47">
        <v>3.9541132362670914E-2</v>
      </c>
      <c r="V6" s="155"/>
    </row>
    <row r="7" spans="1:22" x14ac:dyDescent="0.25">
      <c r="B7" s="4" t="s">
        <v>2</v>
      </c>
      <c r="C7" s="46">
        <v>0.164464</v>
      </c>
      <c r="D7" s="5">
        <v>0.22434200000000001</v>
      </c>
      <c r="E7" s="55">
        <v>0.14981</v>
      </c>
      <c r="F7" s="54">
        <v>0.159522</v>
      </c>
      <c r="G7" s="5">
        <v>0.103504</v>
      </c>
      <c r="H7" s="55">
        <v>0.103398</v>
      </c>
      <c r="I7" s="54">
        <v>0.16819500000000001</v>
      </c>
      <c r="J7" s="5">
        <v>0.105091</v>
      </c>
      <c r="K7" s="47">
        <v>0.103398</v>
      </c>
      <c r="L7" s="46">
        <v>0.28992823519412186</v>
      </c>
      <c r="M7" s="5">
        <v>9.265196628188388E-2</v>
      </c>
      <c r="N7" s="55">
        <v>0.15382395038781194</v>
      </c>
      <c r="O7" s="54">
        <v>0.10903033979868761</v>
      </c>
      <c r="P7" s="5">
        <v>8.5201924571948681E-2</v>
      </c>
      <c r="Q7" s="55">
        <v>0.17055737762396725</v>
      </c>
      <c r="R7" s="54">
        <v>0.22311434668203958</v>
      </c>
      <c r="S7" s="5">
        <v>0.24458126033034616</v>
      </c>
      <c r="T7" s="47">
        <v>0.11234815925991914</v>
      </c>
      <c r="V7" s="156"/>
    </row>
    <row r="8" spans="1:22" x14ac:dyDescent="0.25">
      <c r="B8" s="4" t="s">
        <v>3</v>
      </c>
      <c r="C8" s="46"/>
      <c r="D8" s="5">
        <v>0.97023599999999999</v>
      </c>
      <c r="E8" s="55"/>
      <c r="F8" s="54">
        <v>3.0183999999999999E-2</v>
      </c>
      <c r="G8" s="5">
        <v>0.787771</v>
      </c>
      <c r="H8" s="55">
        <v>0.72802800000000001</v>
      </c>
      <c r="I8" s="54">
        <v>0.37436199999999997</v>
      </c>
      <c r="J8" s="5">
        <v>0.96657599999999999</v>
      </c>
      <c r="K8" s="47">
        <v>0.72802800000000001</v>
      </c>
      <c r="L8" s="46">
        <v>60</v>
      </c>
      <c r="M8" s="5">
        <v>60</v>
      </c>
      <c r="N8" s="55">
        <v>60</v>
      </c>
      <c r="O8" s="54">
        <v>60</v>
      </c>
      <c r="P8" s="5">
        <v>60</v>
      </c>
      <c r="Q8" s="55">
        <v>60</v>
      </c>
      <c r="R8" s="54">
        <v>60</v>
      </c>
      <c r="S8" s="5">
        <v>60</v>
      </c>
      <c r="T8" s="47">
        <v>60</v>
      </c>
    </row>
    <row r="9" spans="1:22" x14ac:dyDescent="0.25">
      <c r="B9" s="4" t="s">
        <v>4</v>
      </c>
      <c r="C9" s="46">
        <v>5.4059999999999997E-2</v>
      </c>
      <c r="D9" s="5">
        <v>0.15363499999999999</v>
      </c>
      <c r="E9" s="55">
        <v>0.10467</v>
      </c>
      <c r="F9" s="54">
        <v>0.12510099999999999</v>
      </c>
      <c r="G9" s="5">
        <v>4.8184999999999999E-2</v>
      </c>
      <c r="H9" s="55">
        <v>0.111801</v>
      </c>
      <c r="I9" s="54">
        <v>0.20146500000000001</v>
      </c>
      <c r="J9" s="5">
        <v>0.15695999999999999</v>
      </c>
      <c r="K9" s="47">
        <v>8.1368999999999997E-2</v>
      </c>
      <c r="L9" s="46">
        <v>0.88135832619129695</v>
      </c>
      <c r="M9" s="5">
        <v>0.22950275123620284</v>
      </c>
      <c r="N9" s="55">
        <v>0.5220726842691521</v>
      </c>
      <c r="O9" s="54">
        <v>0.3330846357900844</v>
      </c>
      <c r="P9" s="5">
        <v>0.26357530272302732</v>
      </c>
      <c r="Q9" s="55">
        <v>0.36966565589176748</v>
      </c>
      <c r="R9" s="54">
        <v>0.30122097458046965</v>
      </c>
      <c r="S9" s="5">
        <v>0.36453923115525672</v>
      </c>
      <c r="T9" s="47">
        <v>0.3122881025281633</v>
      </c>
    </row>
    <row r="10" spans="1:22" x14ac:dyDescent="0.25">
      <c r="B10" s="4" t="s">
        <v>5</v>
      </c>
      <c r="C10" s="46">
        <v>0.13724700000000001</v>
      </c>
      <c r="D10" s="5">
        <v>0.10062500000000001</v>
      </c>
      <c r="E10" s="55">
        <v>0.145592</v>
      </c>
      <c r="F10" s="54">
        <v>9.3432000000000001E-2</v>
      </c>
      <c r="G10" s="5">
        <v>4.1829999999999999E-2</v>
      </c>
      <c r="H10" s="55">
        <v>0.170485</v>
      </c>
      <c r="I10" s="54">
        <v>0.21771599999999999</v>
      </c>
      <c r="J10" s="5">
        <v>8.9708999999999997E-2</v>
      </c>
      <c r="K10" s="47">
        <v>0.170485</v>
      </c>
      <c r="L10" s="46">
        <v>3.1105628639141077E-2</v>
      </c>
      <c r="M10" s="5">
        <v>3.8212949170522564E-2</v>
      </c>
      <c r="N10" s="55">
        <v>2.9203865265535423E-2</v>
      </c>
      <c r="O10" s="54">
        <v>7.8584778233419209E-2</v>
      </c>
      <c r="P10" s="5">
        <v>4.7418750363602949E-2</v>
      </c>
      <c r="Q10" s="55">
        <v>3.7213438685056131E-2</v>
      </c>
      <c r="R10" s="54">
        <v>4.4214626433356795E-2</v>
      </c>
      <c r="S10" s="5">
        <v>7.4188367052342982E-2</v>
      </c>
      <c r="T10" s="47">
        <v>9.6802070980634855E-2</v>
      </c>
    </row>
    <row r="11" spans="1:22" x14ac:dyDescent="0.25">
      <c r="B11" s="4" t="s">
        <v>6</v>
      </c>
      <c r="C11" s="46">
        <v>0.12895599999999999</v>
      </c>
      <c r="D11" s="5">
        <v>0.17549699999999999</v>
      </c>
      <c r="E11" s="55">
        <v>7.5902999999999998E-2</v>
      </c>
      <c r="F11" s="54">
        <v>8.0551999999999999E-2</v>
      </c>
      <c r="G11" s="5">
        <v>0.174959</v>
      </c>
      <c r="H11" s="55"/>
      <c r="I11" s="54">
        <v>7.5472999999999998E-2</v>
      </c>
      <c r="J11" s="5">
        <v>5.3566000000000003E-2</v>
      </c>
      <c r="K11" s="47">
        <v>5.5236E-2</v>
      </c>
      <c r="L11" s="46">
        <v>7.6277742141281052E-2</v>
      </c>
      <c r="M11" s="5">
        <v>6.3283265405106828E-2</v>
      </c>
      <c r="N11" s="55">
        <v>0.10214209983280248</v>
      </c>
      <c r="O11" s="54">
        <v>7.6277742141281052E-2</v>
      </c>
      <c r="P11" s="5">
        <v>6.3283265405106828E-2</v>
      </c>
      <c r="Q11" s="55">
        <v>0.10214209983280248</v>
      </c>
      <c r="R11" s="54">
        <v>0.10025239742801739</v>
      </c>
      <c r="S11" s="5">
        <v>0.11773784248883491</v>
      </c>
      <c r="T11" s="47">
        <v>0.10021751811289638</v>
      </c>
    </row>
    <row r="12" spans="1:22" x14ac:dyDescent="0.25">
      <c r="B12" s="4" t="s">
        <v>7</v>
      </c>
      <c r="C12" s="46">
        <v>1.415557</v>
      </c>
      <c r="D12" s="5">
        <v>2.1094919999999999</v>
      </c>
      <c r="E12" s="55">
        <v>2.3955660000000001</v>
      </c>
      <c r="F12" s="54">
        <v>0.109919</v>
      </c>
      <c r="G12" s="5">
        <v>0.76590400000000003</v>
      </c>
      <c r="H12" s="55">
        <v>1.580298</v>
      </c>
      <c r="I12" s="54">
        <v>2.7649339999999998</v>
      </c>
      <c r="J12" s="5">
        <v>1.0773779999999999</v>
      </c>
      <c r="K12" s="47">
        <v>1.580298</v>
      </c>
      <c r="L12" s="46">
        <v>0.79183515266241689</v>
      </c>
      <c r="M12" s="5">
        <v>1.1150856054486711</v>
      </c>
      <c r="N12" s="55">
        <v>2.2199277426388337</v>
      </c>
      <c r="O12" s="54">
        <v>1.1899193229640759</v>
      </c>
      <c r="P12" s="5">
        <v>0.85141955741260378</v>
      </c>
      <c r="Q12" s="55">
        <v>1.6999755492842472</v>
      </c>
      <c r="R12" s="54">
        <v>0.4373217312522476</v>
      </c>
      <c r="S12" s="5">
        <v>0.45301262071629322</v>
      </c>
      <c r="T12" s="47">
        <v>0.3604957316548289</v>
      </c>
    </row>
    <row r="13" spans="1:22" x14ac:dyDescent="0.25">
      <c r="B13" s="4" t="s">
        <v>8</v>
      </c>
      <c r="C13" s="46">
        <v>8.8571340000000003</v>
      </c>
      <c r="D13" s="5">
        <v>7.6517010000000001</v>
      </c>
      <c r="E13" s="55">
        <v>8.6596299999999999</v>
      </c>
      <c r="F13" s="54">
        <v>3.4255770000000001</v>
      </c>
      <c r="G13" s="5">
        <v>5.1055080000000004</v>
      </c>
      <c r="H13" s="55">
        <v>17.879280000000001</v>
      </c>
      <c r="I13" s="54">
        <v>33.386569999999999</v>
      </c>
      <c r="J13" s="5">
        <v>7.315518</v>
      </c>
      <c r="K13" s="47">
        <v>17.879280000000001</v>
      </c>
      <c r="L13" s="46">
        <v>9.1953573546205654</v>
      </c>
      <c r="M13" s="5">
        <v>6.3898889675513013</v>
      </c>
      <c r="N13" s="55">
        <v>12.280086576376315</v>
      </c>
      <c r="O13" s="54">
        <v>6.7017483474405966</v>
      </c>
      <c r="P13" s="5">
        <v>10.865813549010891</v>
      </c>
      <c r="Q13" s="55">
        <v>8.9658357224145355</v>
      </c>
      <c r="R13" s="54">
        <v>4.3020778426524089</v>
      </c>
      <c r="S13" s="5">
        <v>3.5574002680732901</v>
      </c>
      <c r="T13" s="47">
        <v>4.8228672212722952</v>
      </c>
    </row>
    <row r="14" spans="1:22" x14ac:dyDescent="0.25">
      <c r="B14" s="4" t="s">
        <v>9</v>
      </c>
      <c r="C14" s="46">
        <v>2.9603100000000002</v>
      </c>
      <c r="D14" s="5"/>
      <c r="E14" s="55">
        <v>12.86659</v>
      </c>
      <c r="F14" s="54">
        <v>5.7165280000000003</v>
      </c>
      <c r="G14" s="5"/>
      <c r="H14" s="55">
        <v>8.4351929999999999</v>
      </c>
      <c r="I14" s="54">
        <v>15.38927</v>
      </c>
      <c r="J14" s="5">
        <v>1.595588</v>
      </c>
      <c r="K14" s="47">
        <v>8.4351929999999999</v>
      </c>
      <c r="L14" s="46">
        <v>0.37785531585871929</v>
      </c>
      <c r="M14" s="5">
        <v>0.16217820054667573</v>
      </c>
      <c r="N14" s="55">
        <v>0.57176241605288547</v>
      </c>
      <c r="O14" s="54">
        <v>0.48535865134975309</v>
      </c>
      <c r="P14" s="5">
        <v>0.16932211406624462</v>
      </c>
      <c r="Q14" s="55">
        <v>0.60209015101889651</v>
      </c>
      <c r="R14" s="54">
        <v>0.40194176808398074</v>
      </c>
      <c r="S14" s="5">
        <v>0.9543944669841018</v>
      </c>
      <c r="T14" s="47">
        <v>0.37167961342071337</v>
      </c>
    </row>
    <row r="15" spans="1:22" x14ac:dyDescent="0.25">
      <c r="B15" s="4" t="s">
        <v>10</v>
      </c>
      <c r="C15" s="46">
        <v>0.11079</v>
      </c>
      <c r="D15" s="5">
        <v>0.120805</v>
      </c>
      <c r="E15" s="55"/>
      <c r="F15" s="54">
        <v>7.6867000000000005E-2</v>
      </c>
      <c r="G15" s="5">
        <v>6.8904000000000007E-2</v>
      </c>
      <c r="H15" s="55">
        <v>7.4579000000000006E-2</v>
      </c>
      <c r="I15" s="54">
        <v>5.1166000000000003E-2</v>
      </c>
      <c r="J15" s="5">
        <v>4.6339999999999999E-2</v>
      </c>
      <c r="K15" s="47">
        <v>4.7161000000000002E-2</v>
      </c>
      <c r="L15" s="46">
        <v>3.6208427735324691E-2</v>
      </c>
      <c r="M15" s="5">
        <v>5.5632916523213428E-2</v>
      </c>
      <c r="N15" s="55">
        <v>3.2402292285040726E-2</v>
      </c>
      <c r="O15" s="54">
        <v>5.5497654060272933E-2</v>
      </c>
      <c r="P15" s="5">
        <v>5.9286739804710831E-2</v>
      </c>
      <c r="Q15" s="55">
        <v>4.8213978044815857E-2</v>
      </c>
      <c r="R15" s="54">
        <v>3.2979458151449439E-2</v>
      </c>
      <c r="S15" s="5">
        <v>6.0497730051888819E-2</v>
      </c>
      <c r="T15" s="47">
        <v>7.7047750970203097E-2</v>
      </c>
    </row>
    <row r="16" spans="1:22" x14ac:dyDescent="0.25">
      <c r="B16" s="4" t="s">
        <v>11</v>
      </c>
      <c r="C16" s="46">
        <v>0.66237800000000002</v>
      </c>
      <c r="D16" s="5">
        <v>1.988019</v>
      </c>
      <c r="E16" s="55">
        <v>1.7481530000000001</v>
      </c>
      <c r="F16" s="54">
        <v>0.64721200000000001</v>
      </c>
      <c r="G16" s="5">
        <v>0.95114399999999999</v>
      </c>
      <c r="H16" s="55">
        <v>2.206788</v>
      </c>
      <c r="I16" s="54">
        <v>3.9437419999999999</v>
      </c>
      <c r="J16" s="5">
        <v>2.0886469999999999</v>
      </c>
      <c r="K16" s="47">
        <v>2.206788</v>
      </c>
      <c r="L16" s="46">
        <v>60</v>
      </c>
      <c r="M16" s="5">
        <v>9.9611905378566661</v>
      </c>
      <c r="N16" s="55">
        <v>8.4155296546505785</v>
      </c>
      <c r="O16" s="54">
        <v>60</v>
      </c>
      <c r="P16" s="5">
        <v>60</v>
      </c>
      <c r="Q16" s="55">
        <v>60</v>
      </c>
      <c r="R16" s="54">
        <v>30.028332723426864</v>
      </c>
      <c r="S16" s="5">
        <v>60</v>
      </c>
      <c r="T16" s="47">
        <v>4.2343955676776783</v>
      </c>
    </row>
    <row r="17" spans="1:22" ht="15.75" thickBot="1" x14ac:dyDescent="0.3">
      <c r="B17" s="4" t="s">
        <v>12</v>
      </c>
      <c r="C17" s="48">
        <v>7.0853479999999998</v>
      </c>
      <c r="D17" s="49">
        <v>6.2401359999999997</v>
      </c>
      <c r="E17" s="58">
        <v>3.0963850000000002</v>
      </c>
      <c r="F17" s="59"/>
      <c r="G17" s="49">
        <v>3.4573390000000002</v>
      </c>
      <c r="H17" s="58"/>
      <c r="I17" s="59">
        <v>3.0410300000000001</v>
      </c>
      <c r="J17" s="49">
        <v>4.1905260000000002</v>
      </c>
      <c r="K17" s="50">
        <v>4.1561370000000002</v>
      </c>
      <c r="L17" s="48">
        <v>2.6897444091094345</v>
      </c>
      <c r="M17" s="49"/>
      <c r="N17" s="58">
        <v>2.3080296207099602</v>
      </c>
      <c r="O17" s="59">
        <v>2.6897444091094345</v>
      </c>
      <c r="P17" s="49"/>
      <c r="Q17" s="58">
        <v>2.3080296207099602</v>
      </c>
      <c r="R17" s="59">
        <v>2.7640866549706482</v>
      </c>
      <c r="S17" s="49">
        <v>2.8940158795343365</v>
      </c>
      <c r="T17" s="50">
        <v>3.3702857032431397</v>
      </c>
    </row>
    <row r="19" spans="1:22" ht="15.75" thickBot="1" x14ac:dyDescent="0.3">
      <c r="A19" t="s">
        <v>108</v>
      </c>
    </row>
    <row r="20" spans="1:22" ht="15" customHeight="1" x14ac:dyDescent="0.25">
      <c r="C20" s="42"/>
      <c r="D20" s="43"/>
      <c r="E20" s="43"/>
      <c r="F20" s="43"/>
      <c r="G20" s="44" t="s">
        <v>13</v>
      </c>
      <c r="H20" s="43"/>
      <c r="I20" s="43"/>
      <c r="J20" s="43"/>
      <c r="K20" s="45"/>
      <c r="L20" s="42"/>
      <c r="M20" s="43"/>
      <c r="N20" s="43"/>
      <c r="O20" s="43"/>
      <c r="P20" s="44" t="s">
        <v>14</v>
      </c>
      <c r="Q20" s="43"/>
      <c r="R20" s="43"/>
      <c r="S20" s="43"/>
      <c r="T20" s="45"/>
      <c r="V20" s="164" t="s">
        <v>16</v>
      </c>
    </row>
    <row r="21" spans="1:22" ht="15" customHeight="1" x14ac:dyDescent="0.25">
      <c r="C21" s="60"/>
      <c r="D21" s="61" t="s">
        <v>118</v>
      </c>
      <c r="E21" s="61"/>
      <c r="F21" s="61"/>
      <c r="G21" s="62" t="s">
        <v>119</v>
      </c>
      <c r="H21" s="61"/>
      <c r="I21" s="61"/>
      <c r="J21" s="61" t="s">
        <v>120</v>
      </c>
      <c r="K21" s="63"/>
      <c r="L21" s="60"/>
      <c r="M21" s="61" t="s">
        <v>118</v>
      </c>
      <c r="N21" s="61"/>
      <c r="O21" s="61"/>
      <c r="P21" s="62" t="s">
        <v>119</v>
      </c>
      <c r="Q21" s="61"/>
      <c r="R21" s="61"/>
      <c r="S21" s="61" t="s">
        <v>120</v>
      </c>
      <c r="T21" s="63"/>
      <c r="V21" s="164"/>
    </row>
    <row r="22" spans="1:22" x14ac:dyDescent="0.25">
      <c r="B22" s="4" t="s">
        <v>0</v>
      </c>
      <c r="C22" s="56">
        <v>-3.2438352866512599</v>
      </c>
      <c r="D22" s="52">
        <v>-6.2534320145551403</v>
      </c>
      <c r="E22" s="53">
        <v>7.4427300697047496</v>
      </c>
      <c r="F22" s="51">
        <v>7.4136733893861004</v>
      </c>
      <c r="G22" s="52">
        <v>15.743357987709601</v>
      </c>
      <c r="H22" s="53">
        <v>16.337926244273099</v>
      </c>
      <c r="I22" s="51">
        <v>15.148871996233799</v>
      </c>
      <c r="J22" s="52">
        <v>-3.89979564057951</v>
      </c>
      <c r="K22" s="57">
        <v>7.9620876215976804</v>
      </c>
      <c r="L22" s="56">
        <v>99.410451963784595</v>
      </c>
      <c r="M22" s="52">
        <v>99.317810410109999</v>
      </c>
      <c r="N22" s="53">
        <v>98.898113996971801</v>
      </c>
      <c r="O22" s="51">
        <v>97.550911359087706</v>
      </c>
      <c r="P22" s="52">
        <v>99.030940577711405</v>
      </c>
      <c r="Q22" s="53">
        <v>99.448410731067497</v>
      </c>
      <c r="R22" s="51">
        <v>97.419651527482102</v>
      </c>
      <c r="S22" s="52">
        <v>99.030837744381799</v>
      </c>
      <c r="T22" s="57">
        <v>98.191903791233898</v>
      </c>
      <c r="V22" s="164"/>
    </row>
    <row r="23" spans="1:22" x14ac:dyDescent="0.25">
      <c r="B23" s="4" t="s">
        <v>1</v>
      </c>
      <c r="C23" s="46">
        <v>65.845872158962507</v>
      </c>
      <c r="D23" s="5">
        <v>89.452227606712924</v>
      </c>
      <c r="E23" s="55">
        <v>84.430825038754705</v>
      </c>
      <c r="F23" s="54">
        <v>99.527907027086641</v>
      </c>
      <c r="G23" s="5">
        <v>93.433679191956031</v>
      </c>
      <c r="H23" s="55">
        <v>99.346459812687584</v>
      </c>
      <c r="I23" s="54">
        <v>98.878993379669964</v>
      </c>
      <c r="J23" s="5">
        <v>99.796205257514572</v>
      </c>
      <c r="K23" s="47">
        <v>99.346459812687584</v>
      </c>
      <c r="L23" s="46">
        <v>99.877843139015326</v>
      </c>
      <c r="M23" s="5">
        <v>98.719205551756318</v>
      </c>
      <c r="N23" s="55">
        <v>100.70952034220457</v>
      </c>
      <c r="O23" s="54">
        <v>96.67361557596314</v>
      </c>
      <c r="P23" s="5">
        <v>99.468401073968266</v>
      </c>
      <c r="Q23" s="55">
        <v>99.554052534734069</v>
      </c>
      <c r="R23" s="54">
        <v>99.897581083814018</v>
      </c>
      <c r="S23" s="5">
        <v>98.987322417455616</v>
      </c>
      <c r="T23" s="47">
        <v>97.745048281739656</v>
      </c>
      <c r="V23" s="164"/>
    </row>
    <row r="24" spans="1:22" x14ac:dyDescent="0.25">
      <c r="B24" s="4" t="s">
        <v>2</v>
      </c>
      <c r="C24" s="46">
        <v>98.407640543375322</v>
      </c>
      <c r="D24" s="5">
        <v>97.466222466944984</v>
      </c>
      <c r="E24" s="55">
        <v>98.744914370790724</v>
      </c>
      <c r="F24" s="54">
        <v>98.997832033147745</v>
      </c>
      <c r="G24" s="5">
        <v>98.988178195410256</v>
      </c>
      <c r="H24" s="55">
        <v>99.795907163086952</v>
      </c>
      <c r="I24" s="54">
        <v>99.740631915275245</v>
      </c>
      <c r="J24" s="5">
        <v>100.39978096054534</v>
      </c>
      <c r="K24" s="47">
        <v>99.795907163086952</v>
      </c>
      <c r="L24" s="46">
        <v>89.079340198406484</v>
      </c>
      <c r="M24" s="5">
        <v>100.75425616538401</v>
      </c>
      <c r="N24" s="55">
        <v>97.262599639053164</v>
      </c>
      <c r="O24" s="54">
        <v>99.354970009126248</v>
      </c>
      <c r="P24" s="5">
        <v>100.80976984571164</v>
      </c>
      <c r="Q24" s="55">
        <v>100.135013178964</v>
      </c>
      <c r="R24" s="54">
        <v>99.934580434573675</v>
      </c>
      <c r="S24" s="5">
        <v>99.772682368703471</v>
      </c>
      <c r="T24" s="47">
        <v>100.39393500277191</v>
      </c>
      <c r="V24" s="164"/>
    </row>
    <row r="25" spans="1:22" x14ac:dyDescent="0.25">
      <c r="B25" s="4" t="s">
        <v>3</v>
      </c>
      <c r="C25" s="46">
        <v>43.856707004296645</v>
      </c>
      <c r="D25" s="5">
        <v>61.135751656833321</v>
      </c>
      <c r="E25" s="55">
        <v>46.249906718360606</v>
      </c>
      <c r="F25" s="54">
        <v>88.060322537516669</v>
      </c>
      <c r="G25" s="5">
        <v>66.69384893118999</v>
      </c>
      <c r="H25" s="55">
        <v>65.753209084832818</v>
      </c>
      <c r="I25" s="54">
        <v>65.959219200678774</v>
      </c>
      <c r="J25" s="5">
        <v>60.507769328194932</v>
      </c>
      <c r="K25" s="47">
        <v>65.753209084832818</v>
      </c>
      <c r="L25" s="46">
        <v>2.7050000000000001</v>
      </c>
      <c r="M25" s="5">
        <v>15.096838271561465</v>
      </c>
      <c r="N25" s="55">
        <v>20.019178418174615</v>
      </c>
      <c r="O25" s="54"/>
      <c r="P25" s="5"/>
      <c r="Q25" s="55"/>
      <c r="R25" s="54">
        <v>39.583947301238311</v>
      </c>
      <c r="S25" s="5"/>
      <c r="T25" s="47">
        <v>41.401811099092676</v>
      </c>
      <c r="V25" s="164"/>
    </row>
    <row r="26" spans="1:22" x14ac:dyDescent="0.25">
      <c r="B26" s="4" t="s">
        <v>4</v>
      </c>
      <c r="C26" s="46">
        <v>98.92999931961262</v>
      </c>
      <c r="D26" s="5">
        <v>99.939999999501154</v>
      </c>
      <c r="E26" s="55">
        <v>99.999994064114901</v>
      </c>
      <c r="F26" s="54">
        <v>100.19999654936262</v>
      </c>
      <c r="G26" s="5">
        <v>100.09999999995208</v>
      </c>
      <c r="H26" s="55">
        <v>100.09999754323925</v>
      </c>
      <c r="I26" s="54">
        <v>99.92</v>
      </c>
      <c r="J26" s="5">
        <v>99.969999941391436</v>
      </c>
      <c r="K26" s="47">
        <v>99.95</v>
      </c>
      <c r="L26" s="46">
        <v>99.419963528908966</v>
      </c>
      <c r="M26" s="5">
        <v>100.49578502378044</v>
      </c>
      <c r="N26" s="55">
        <v>101.40977962692811</v>
      </c>
      <c r="O26" s="54">
        <v>99.776427599852241</v>
      </c>
      <c r="P26" s="5">
        <v>100.49996980575891</v>
      </c>
      <c r="Q26" s="55">
        <v>99.819804769627027</v>
      </c>
      <c r="R26" s="54">
        <v>100.39656992777947</v>
      </c>
      <c r="S26" s="5">
        <v>99.959884964517144</v>
      </c>
      <c r="T26" s="47">
        <v>99.9994227474631</v>
      </c>
      <c r="V26" s="164"/>
    </row>
    <row r="27" spans="1:22" x14ac:dyDescent="0.25">
      <c r="B27" s="4" t="s">
        <v>5</v>
      </c>
      <c r="C27" s="46">
        <v>100.05018999878364</v>
      </c>
      <c r="D27" s="5">
        <v>98.782276004768249</v>
      </c>
      <c r="E27" s="55">
        <v>99.165037404549835</v>
      </c>
      <c r="F27" s="54">
        <v>97.669346801340112</v>
      </c>
      <c r="G27" s="5">
        <v>100.77907288670342</v>
      </c>
      <c r="H27" s="55">
        <v>99.553058284457236</v>
      </c>
      <c r="I27" s="54">
        <v>97.745100718611283</v>
      </c>
      <c r="J27" s="5">
        <v>98.929150369335048</v>
      </c>
      <c r="K27" s="47">
        <v>99.553058284457236</v>
      </c>
      <c r="L27" s="46">
        <v>99.52</v>
      </c>
      <c r="M27" s="5">
        <v>99.759999047639511</v>
      </c>
      <c r="N27" s="55">
        <v>100.09999997380405</v>
      </c>
      <c r="O27" s="54">
        <v>99.506606585852978</v>
      </c>
      <c r="P27" s="5">
        <v>99.979999860022673</v>
      </c>
      <c r="Q27" s="55">
        <v>100.0999918492586</v>
      </c>
      <c r="R27" s="54">
        <v>99.999999862630219</v>
      </c>
      <c r="S27" s="5">
        <v>99.85</v>
      </c>
      <c r="T27" s="47">
        <v>99.549824153936484</v>
      </c>
      <c r="V27" s="164"/>
    </row>
    <row r="28" spans="1:22" x14ac:dyDescent="0.25">
      <c r="B28" s="4" t="s">
        <v>6</v>
      </c>
      <c r="C28" s="46">
        <v>90.339556636680896</v>
      </c>
      <c r="D28" s="5">
        <v>92.940769481906045</v>
      </c>
      <c r="E28" s="55">
        <v>99.748837142643652</v>
      </c>
      <c r="F28" s="54">
        <v>97.325769690527068</v>
      </c>
      <c r="G28" s="5">
        <v>97.633389157310916</v>
      </c>
      <c r="H28" s="55">
        <v>93.189262717472289</v>
      </c>
      <c r="I28" s="54">
        <v>99.909359128192662</v>
      </c>
      <c r="J28" s="5">
        <v>93.24358759752171</v>
      </c>
      <c r="K28" s="47">
        <v>93.189262717472289</v>
      </c>
      <c r="L28" s="46">
        <v>94.728126680279289</v>
      </c>
      <c r="M28" s="5">
        <v>94.553657020944769</v>
      </c>
      <c r="N28" s="55">
        <v>94.252046993987932</v>
      </c>
      <c r="O28" s="54">
        <v>87.954265809970906</v>
      </c>
      <c r="P28" s="5">
        <v>87.749188024855272</v>
      </c>
      <c r="Q28" s="55">
        <v>93.162308409893527</v>
      </c>
      <c r="R28" s="54">
        <v>96.596792382956963</v>
      </c>
      <c r="S28" s="5">
        <v>96.006320495165923</v>
      </c>
      <c r="T28" s="47">
        <v>96.366427180060953</v>
      </c>
      <c r="V28" s="164"/>
    </row>
    <row r="29" spans="1:22" x14ac:dyDescent="0.25">
      <c r="B29" s="4" t="s">
        <v>7</v>
      </c>
      <c r="C29" s="46">
        <v>99.829999996343616</v>
      </c>
      <c r="D29" s="5">
        <v>99.9999999997857</v>
      </c>
      <c r="E29" s="55">
        <v>99.809999999056672</v>
      </c>
      <c r="F29" s="54">
        <v>100.59855658002702</v>
      </c>
      <c r="G29" s="5">
        <v>101.66004819777146</v>
      </c>
      <c r="H29" s="55"/>
      <c r="I29" s="54">
        <v>100.39990339377709</v>
      </c>
      <c r="J29" s="5">
        <v>100.29981448704923</v>
      </c>
      <c r="K29" s="47">
        <v>100.49951438094179</v>
      </c>
      <c r="L29" s="46">
        <v>99.87</v>
      </c>
      <c r="M29" s="5">
        <v>99.969999998720724</v>
      </c>
      <c r="N29" s="55">
        <v>99.909999999974602</v>
      </c>
      <c r="O29" s="54">
        <v>99.87</v>
      </c>
      <c r="P29" s="5">
        <v>99.969999998720724</v>
      </c>
      <c r="Q29" s="55">
        <v>99.909999999974602</v>
      </c>
      <c r="R29" s="54">
        <v>99.959999999631407</v>
      </c>
      <c r="S29" s="5">
        <v>99.9599999994755</v>
      </c>
      <c r="T29" s="47">
        <v>99.879999999994979</v>
      </c>
      <c r="V29" s="164"/>
    </row>
    <row r="30" spans="1:22" x14ac:dyDescent="0.25">
      <c r="B30" s="4" t="s">
        <v>8</v>
      </c>
      <c r="C30" s="46">
        <v>52.259288689566247</v>
      </c>
      <c r="D30" s="5">
        <v>54.775984267646095</v>
      </c>
      <c r="E30" s="55">
        <v>52.370541766634915</v>
      </c>
      <c r="F30" s="54">
        <v>64.443015810198006</v>
      </c>
      <c r="G30" s="5">
        <v>68.424036403891876</v>
      </c>
      <c r="H30" s="55">
        <v>36.851963467053793</v>
      </c>
      <c r="I30" s="54">
        <v>33.38700807138683</v>
      </c>
      <c r="J30" s="5">
        <v>58.407884273680246</v>
      </c>
      <c r="K30" s="47">
        <v>36.851963467053793</v>
      </c>
      <c r="L30" s="46">
        <v>53.28314269049848</v>
      </c>
      <c r="M30" s="5">
        <v>68.412160607074256</v>
      </c>
      <c r="N30" s="55">
        <v>37.93429603718063</v>
      </c>
      <c r="O30" s="54">
        <v>68.691908163027122</v>
      </c>
      <c r="P30" s="5">
        <v>44.963053534623462</v>
      </c>
      <c r="Q30" s="55">
        <v>56.611715850962007</v>
      </c>
      <c r="R30" s="54">
        <v>77.108203854134302</v>
      </c>
      <c r="S30" s="5">
        <v>83.335349694061335</v>
      </c>
      <c r="T30" s="47">
        <v>73.236319177086713</v>
      </c>
      <c r="V30" s="164"/>
    </row>
    <row r="31" spans="1:22" x14ac:dyDescent="0.25">
      <c r="B31" s="4" t="s">
        <v>9</v>
      </c>
      <c r="C31" s="46">
        <v>72.72568156294102</v>
      </c>
      <c r="D31" s="5">
        <v>17.888882271038028</v>
      </c>
      <c r="E31" s="55">
        <v>32.472151871840389</v>
      </c>
      <c r="F31" s="54">
        <v>63.823755653241371</v>
      </c>
      <c r="G31" s="5"/>
      <c r="H31" s="55">
        <v>56.418651588454161</v>
      </c>
      <c r="I31" s="54">
        <v>31.921322678911423</v>
      </c>
      <c r="J31" s="5">
        <v>91.617112607619219</v>
      </c>
      <c r="K31" s="47">
        <v>56.418651588454161</v>
      </c>
      <c r="L31" s="46">
        <v>98.269789622148593</v>
      </c>
      <c r="M31" s="5">
        <v>99.999642329990323</v>
      </c>
      <c r="N31" s="55">
        <v>98.642865910252496</v>
      </c>
      <c r="O31" s="54">
        <v>99.197649001999807</v>
      </c>
      <c r="P31" s="5">
        <v>101.09574635741804</v>
      </c>
      <c r="Q31" s="55">
        <v>99.846288769271439</v>
      </c>
      <c r="R31" s="54">
        <v>98.088400814866034</v>
      </c>
      <c r="S31" s="5">
        <v>99.488916858326377</v>
      </c>
      <c r="T31" s="47">
        <v>100.28855580671249</v>
      </c>
    </row>
    <row r="32" spans="1:22" x14ac:dyDescent="0.25">
      <c r="B32" s="4" t="s">
        <v>10</v>
      </c>
      <c r="C32" s="46">
        <v>98.97986389680554</v>
      </c>
      <c r="D32" s="5">
        <v>99.539996117198072</v>
      </c>
      <c r="E32" s="55"/>
      <c r="F32" s="54">
        <v>100.39981569927771</v>
      </c>
      <c r="G32" s="5">
        <v>100.39979273830446</v>
      </c>
      <c r="H32" s="55">
        <v>99.579999964891698</v>
      </c>
      <c r="I32" s="54">
        <v>99.939992073143202</v>
      </c>
      <c r="J32" s="5">
        <v>100.0998471211559</v>
      </c>
      <c r="K32" s="47">
        <v>100.29963169997502</v>
      </c>
      <c r="L32" s="46">
        <v>99.729757222694914</v>
      </c>
      <c r="M32" s="5">
        <v>98.81999991293786</v>
      </c>
      <c r="N32" s="55">
        <v>100.29984379628849</v>
      </c>
      <c r="O32" s="54">
        <v>99.119949766821989</v>
      </c>
      <c r="P32" s="5">
        <v>99.849999915989869</v>
      </c>
      <c r="Q32" s="55">
        <v>100.19970099715306</v>
      </c>
      <c r="R32" s="54">
        <v>100.3874851073801</v>
      </c>
      <c r="S32" s="5">
        <v>99.319994655366415</v>
      </c>
      <c r="T32" s="47">
        <v>98.568798635289838</v>
      </c>
      <c r="V32" s="164" t="s">
        <v>17</v>
      </c>
    </row>
    <row r="33" spans="2:110" x14ac:dyDescent="0.25">
      <c r="B33" s="4" t="s">
        <v>11</v>
      </c>
      <c r="C33" s="46">
        <v>95.756933727718106</v>
      </c>
      <c r="D33" s="5">
        <v>84.783898606568982</v>
      </c>
      <c r="E33" s="55">
        <v>87.100306299399847</v>
      </c>
      <c r="F33" s="54">
        <v>95.551762248909938</v>
      </c>
      <c r="G33" s="5">
        <v>98.633898544276249</v>
      </c>
      <c r="H33" s="55">
        <v>94.982854228789733</v>
      </c>
      <c r="I33" s="54">
        <v>86.360926762615833</v>
      </c>
      <c r="J33" s="5">
        <v>87.720155477231557</v>
      </c>
      <c r="K33" s="47">
        <v>94.982854228789733</v>
      </c>
      <c r="L33" s="46">
        <v>23.870712359643836</v>
      </c>
      <c r="M33" s="5">
        <v>50.056583936188531</v>
      </c>
      <c r="N33" s="55">
        <v>52.75007967169168</v>
      </c>
      <c r="O33" s="54"/>
      <c r="P33" s="5">
        <v>24.328535051098765</v>
      </c>
      <c r="Q33" s="55">
        <v>23.758713811280124</v>
      </c>
      <c r="R33" s="54">
        <v>48.263152967613635</v>
      </c>
      <c r="S33" s="5"/>
      <c r="T33" s="47">
        <v>51.744029542195527</v>
      </c>
      <c r="V33" s="164"/>
    </row>
    <row r="34" spans="2:110" ht="15.75" thickBot="1" x14ac:dyDescent="0.3">
      <c r="B34" s="4" t="s">
        <v>12</v>
      </c>
      <c r="C34" s="48">
        <v>97.665451646627886</v>
      </c>
      <c r="D34" s="49">
        <v>86.703221466459269</v>
      </c>
      <c r="E34" s="58">
        <v>80.176327153531219</v>
      </c>
      <c r="F34" s="59"/>
      <c r="G34" s="49">
        <v>99.20254336788507</v>
      </c>
      <c r="H34" s="58"/>
      <c r="I34" s="59">
        <v>99.901428622056073</v>
      </c>
      <c r="J34" s="49">
        <v>95.519367644987554</v>
      </c>
      <c r="K34" s="50">
        <v>95.394766927636866</v>
      </c>
      <c r="L34" s="48">
        <v>100.6281627981631</v>
      </c>
      <c r="M34" s="49"/>
      <c r="N34" s="58">
        <v>99.439999723606263</v>
      </c>
      <c r="O34" s="59">
        <v>100.6281627981631</v>
      </c>
      <c r="P34" s="49"/>
      <c r="Q34" s="58">
        <v>99.439999723606263</v>
      </c>
      <c r="R34" s="59">
        <v>99.82999126897387</v>
      </c>
      <c r="S34" s="49">
        <v>99.918233331485425</v>
      </c>
      <c r="T34" s="50">
        <v>99.979706056639756</v>
      </c>
    </row>
    <row r="35" spans="2:110" x14ac:dyDescent="0.25">
      <c r="V35" s="148" t="s">
        <v>132</v>
      </c>
    </row>
    <row r="36" spans="2:110" x14ac:dyDescent="0.25">
      <c r="V36" s="149"/>
    </row>
    <row r="37" spans="2:110" x14ac:dyDescent="0.25">
      <c r="V37" s="149"/>
      <c r="BW37" s="1"/>
      <c r="BX37" s="1"/>
      <c r="BY37" s="1"/>
      <c r="BZ37" s="1"/>
      <c r="CA37" s="1"/>
      <c r="CB37" s="1"/>
      <c r="CC37" s="1"/>
      <c r="CD37" s="1"/>
      <c r="CE37" s="1"/>
      <c r="CF37" s="1"/>
      <c r="CG37" s="1"/>
      <c r="CH37" s="1"/>
      <c r="CI37" s="1"/>
      <c r="CJ37" s="1"/>
      <c r="CK37" s="1"/>
      <c r="CL37" s="1"/>
      <c r="CM37" s="1"/>
      <c r="CN37" s="1"/>
      <c r="CO37" s="1"/>
      <c r="CP37" s="1"/>
      <c r="CQ37" s="1"/>
      <c r="CR37" s="1"/>
      <c r="CS37" s="1"/>
      <c r="CT37" s="1"/>
      <c r="CU37" s="1"/>
      <c r="CV37" s="1"/>
      <c r="CW37" s="1"/>
      <c r="CX37" s="1"/>
      <c r="CY37" s="1"/>
      <c r="CZ37" s="1"/>
      <c r="DA37" s="1"/>
      <c r="DB37" s="1"/>
      <c r="DC37" s="1"/>
      <c r="DD37" s="1"/>
      <c r="DE37" s="1"/>
      <c r="DF37" s="1"/>
    </row>
    <row r="38" spans="2:110" x14ac:dyDescent="0.25">
      <c r="C38" s="1"/>
      <c r="D38" s="1"/>
      <c r="E38" s="1"/>
      <c r="F38" s="1"/>
      <c r="G38" s="1"/>
      <c r="H38" s="1"/>
      <c r="I38" s="1"/>
      <c r="J38" s="1"/>
      <c r="K38" s="1"/>
      <c r="L38" s="1"/>
      <c r="M38" s="1"/>
      <c r="N38" s="1"/>
      <c r="O38" s="1"/>
      <c r="P38" s="1"/>
      <c r="Q38" s="1"/>
      <c r="R38" s="1"/>
      <c r="S38" s="1"/>
      <c r="T38" s="1"/>
      <c r="U38" s="1"/>
      <c r="V38" s="149"/>
      <c r="W38" s="1"/>
      <c r="X38" s="1"/>
      <c r="Y38" s="1"/>
      <c r="Z38" s="1"/>
      <c r="AA38" s="1"/>
      <c r="AB38" s="1"/>
      <c r="AC38" s="1"/>
      <c r="AD38" s="1"/>
      <c r="AE38" s="1"/>
      <c r="AF38" s="1"/>
      <c r="AG38" s="1"/>
      <c r="AH38" s="1"/>
      <c r="AI38" s="1"/>
      <c r="AJ38" s="1"/>
      <c r="AK38" s="1"/>
      <c r="AL38" s="1"/>
      <c r="AM38" s="1"/>
      <c r="AN38" s="1"/>
      <c r="AO38" s="1"/>
      <c r="AP38" s="1"/>
      <c r="AQ38" s="1"/>
      <c r="AR38" s="1"/>
      <c r="AS38" s="1"/>
      <c r="AT38" s="1"/>
      <c r="AU38" s="1"/>
      <c r="AV38" s="1"/>
      <c r="AW38" s="1"/>
      <c r="AX38" s="1"/>
      <c r="AY38" s="1"/>
      <c r="AZ38" s="1"/>
      <c r="BA38" s="1"/>
      <c r="BB38" s="1"/>
      <c r="BC38" s="1"/>
      <c r="BD38" s="1"/>
      <c r="BE38" s="1"/>
      <c r="BF38" s="1"/>
      <c r="BG38" s="1"/>
      <c r="BH38" s="1"/>
      <c r="BI38" s="1"/>
      <c r="BJ38" s="1"/>
      <c r="BK38" s="1"/>
      <c r="BL38" s="1"/>
      <c r="BM38" s="1"/>
      <c r="BN38" s="1"/>
      <c r="BO38" s="1"/>
      <c r="BP38" s="1"/>
      <c r="BQ38" s="1"/>
      <c r="BR38" s="1"/>
      <c r="BS38" s="1"/>
      <c r="BT38" s="1"/>
      <c r="BU38" s="1"/>
      <c r="BV38" s="1"/>
      <c r="BW38" s="1"/>
      <c r="BX38" s="1"/>
      <c r="BY38" s="1"/>
      <c r="BZ38" s="1"/>
      <c r="CA38" s="1"/>
      <c r="CB38" s="1"/>
      <c r="CC38" s="1"/>
      <c r="CD38" s="1"/>
      <c r="CE38" s="1"/>
      <c r="CF38" s="1"/>
      <c r="CG38" s="1"/>
      <c r="CH38" s="1"/>
      <c r="CI38" s="1"/>
      <c r="CJ38" s="1"/>
      <c r="CK38" s="1"/>
      <c r="CL38" s="1"/>
      <c r="CM38" s="1"/>
      <c r="CN38" s="1"/>
      <c r="CO38" s="1"/>
      <c r="CP38" s="1"/>
      <c r="CQ38" s="1"/>
      <c r="CR38" s="1"/>
      <c r="CS38" s="1"/>
      <c r="CT38" s="1"/>
      <c r="CU38" s="1"/>
      <c r="CV38" s="1"/>
      <c r="CW38" s="1"/>
      <c r="CX38" s="1"/>
      <c r="CY38" s="1"/>
      <c r="CZ38" s="1"/>
      <c r="DA38" s="1"/>
      <c r="DB38" s="1"/>
      <c r="DC38" s="1"/>
      <c r="DD38" s="1"/>
      <c r="DE38" s="1"/>
      <c r="DF38" s="1"/>
    </row>
    <row r="39" spans="2:110" x14ac:dyDescent="0.25">
      <c r="C39" s="1"/>
      <c r="D39" s="1"/>
      <c r="E39" s="1"/>
      <c r="F39" s="1"/>
      <c r="G39" s="1"/>
      <c r="H39" s="1"/>
      <c r="I39" s="1"/>
      <c r="J39" s="1"/>
      <c r="K39" s="1"/>
      <c r="L39" s="1"/>
      <c r="M39" s="1"/>
      <c r="N39" s="1"/>
      <c r="O39" s="1"/>
      <c r="P39" s="1"/>
      <c r="Q39" s="1"/>
      <c r="R39" s="1"/>
      <c r="S39" s="1"/>
      <c r="T39" s="1"/>
      <c r="U39" s="1"/>
      <c r="V39" s="149"/>
      <c r="W39" s="1"/>
      <c r="X39" s="1"/>
      <c r="Y39" s="1"/>
      <c r="Z39" s="1"/>
      <c r="AA39" s="1"/>
      <c r="AB39" s="1"/>
      <c r="AC39" s="1"/>
      <c r="AD39" s="1"/>
      <c r="AE39" s="1"/>
      <c r="AF39" s="1"/>
      <c r="AG39" s="1"/>
      <c r="AH39" s="1"/>
      <c r="AI39" s="1"/>
      <c r="AJ39" s="1"/>
      <c r="AK39" s="1"/>
      <c r="AL39" s="1"/>
      <c r="AM39" s="1"/>
      <c r="AN39" s="1"/>
      <c r="AO39" s="1"/>
      <c r="AP39" s="1"/>
      <c r="AQ39" s="1"/>
      <c r="AR39" s="1"/>
      <c r="AS39" s="1"/>
      <c r="AT39" s="1"/>
      <c r="AU39" s="1"/>
      <c r="AV39" s="1"/>
      <c r="AW39" s="1"/>
      <c r="AX39" s="1"/>
      <c r="AY39" s="1"/>
      <c r="AZ39" s="1"/>
      <c r="BA39" s="1"/>
      <c r="BB39" s="1"/>
      <c r="BC39" s="1"/>
      <c r="BD39" s="1"/>
      <c r="BE39" s="1"/>
      <c r="BF39" s="1"/>
      <c r="BG39" s="1"/>
      <c r="BH39" s="1"/>
      <c r="BI39" s="1"/>
      <c r="BJ39" s="1"/>
      <c r="BK39" s="1"/>
      <c r="BL39" s="1"/>
      <c r="BM39" s="1"/>
      <c r="BN39" s="1"/>
      <c r="BO39" s="1"/>
      <c r="BP39" s="1"/>
      <c r="BQ39" s="1"/>
      <c r="BR39" s="1"/>
      <c r="BS39" s="1"/>
      <c r="BT39" s="1"/>
      <c r="BU39" s="1"/>
      <c r="BV39" s="1"/>
      <c r="BW39" s="1"/>
      <c r="BX39" s="1"/>
      <c r="BY39" s="1"/>
      <c r="BZ39" s="1"/>
      <c r="CA39" s="1"/>
      <c r="CB39" s="1"/>
      <c r="CC39" s="1"/>
      <c r="CD39" s="1"/>
      <c r="CE39" s="1"/>
      <c r="CF39" s="1"/>
      <c r="CG39" s="1"/>
      <c r="CH39" s="1"/>
      <c r="CI39" s="1"/>
      <c r="CJ39" s="1"/>
      <c r="CK39" s="1"/>
      <c r="CL39" s="1"/>
      <c r="CM39" s="1"/>
      <c r="CN39" s="1"/>
      <c r="CO39" s="1"/>
      <c r="CP39" s="1"/>
      <c r="CQ39" s="1"/>
      <c r="CR39" s="1"/>
      <c r="CS39" s="1"/>
      <c r="CT39" s="1"/>
      <c r="CU39" s="1"/>
      <c r="CV39" s="1"/>
      <c r="CW39" s="1"/>
      <c r="CX39" s="1"/>
      <c r="CY39" s="1"/>
      <c r="CZ39" s="1"/>
      <c r="DA39" s="1"/>
      <c r="DB39" s="1"/>
      <c r="DC39" s="1"/>
      <c r="DD39" s="1"/>
      <c r="DE39" s="1"/>
      <c r="DF39" s="1"/>
    </row>
    <row r="40" spans="2:110" x14ac:dyDescent="0.25">
      <c r="C40" s="1"/>
      <c r="D40" s="1"/>
      <c r="E40" s="1"/>
      <c r="F40" s="1"/>
      <c r="G40" s="1"/>
      <c r="H40" s="1"/>
      <c r="I40" s="1"/>
      <c r="J40" s="1"/>
      <c r="K40" s="1"/>
      <c r="L40" s="1"/>
      <c r="M40" s="1"/>
      <c r="N40" s="1"/>
      <c r="O40" s="1"/>
      <c r="P40" s="1"/>
      <c r="Q40" s="1"/>
      <c r="R40" s="1"/>
      <c r="S40" s="1"/>
      <c r="T40" s="1"/>
      <c r="U40" s="1"/>
      <c r="V40" s="149"/>
      <c r="W40" s="1"/>
      <c r="X40" s="1"/>
      <c r="Y40" s="1"/>
      <c r="Z40" s="1"/>
      <c r="AA40" s="1"/>
      <c r="AB40" s="1"/>
      <c r="AC40" s="1"/>
      <c r="AD40" s="1"/>
      <c r="AE40" s="1"/>
      <c r="AF40" s="1"/>
      <c r="AG40" s="1"/>
      <c r="AH40" s="1"/>
      <c r="AI40" s="1"/>
      <c r="AJ40" s="1"/>
      <c r="AK40" s="1"/>
      <c r="AL40" s="1"/>
      <c r="AM40" s="1"/>
      <c r="AN40" s="1"/>
      <c r="AO40" s="1"/>
      <c r="AP40" s="1"/>
      <c r="AQ40" s="1"/>
      <c r="AR40" s="1"/>
      <c r="AS40" s="1"/>
      <c r="AT40" s="1"/>
      <c r="AU40" s="1"/>
      <c r="AV40" s="1"/>
      <c r="AW40" s="1"/>
      <c r="AX40" s="1"/>
      <c r="AY40" s="1"/>
      <c r="AZ40" s="1"/>
      <c r="BA40" s="1"/>
      <c r="BB40" s="1"/>
      <c r="BC40" s="1"/>
      <c r="BD40" s="1"/>
      <c r="BE40" s="1"/>
      <c r="BF40" s="1"/>
      <c r="BG40" s="1"/>
      <c r="BH40" s="1"/>
      <c r="BI40" s="1"/>
      <c r="BJ40" s="1"/>
      <c r="BK40" s="1"/>
      <c r="BL40" s="1"/>
      <c r="BM40" s="1"/>
      <c r="BN40" s="1"/>
      <c r="BO40" s="1"/>
      <c r="BP40" s="1"/>
      <c r="BQ40" s="1"/>
      <c r="BR40" s="1"/>
      <c r="BS40" s="1"/>
      <c r="BT40" s="1"/>
      <c r="BU40" s="1"/>
      <c r="BV40" s="1"/>
      <c r="BW40" s="1"/>
      <c r="BX40" s="1"/>
      <c r="BY40" s="1"/>
      <c r="BZ40" s="1"/>
      <c r="CA40" s="1"/>
      <c r="CB40" s="1"/>
      <c r="CC40" s="1"/>
      <c r="CD40" s="1"/>
      <c r="CE40" s="1"/>
      <c r="CF40" s="1"/>
      <c r="CG40" s="1"/>
      <c r="CH40" s="1"/>
      <c r="CI40" s="1"/>
      <c r="CJ40" s="1"/>
      <c r="CK40" s="1"/>
      <c r="CL40" s="1"/>
      <c r="CM40" s="1"/>
      <c r="CN40" s="1"/>
      <c r="CO40" s="1"/>
      <c r="CP40" s="1"/>
      <c r="CQ40" s="1"/>
      <c r="CR40" s="1"/>
      <c r="CS40" s="1"/>
      <c r="CT40" s="1"/>
      <c r="CU40" s="1"/>
      <c r="CV40" s="1"/>
      <c r="CW40" s="1"/>
      <c r="CX40" s="1"/>
      <c r="CY40" s="1"/>
      <c r="CZ40" s="1"/>
      <c r="DA40" s="1"/>
      <c r="DB40" s="1"/>
      <c r="DC40" s="1"/>
      <c r="DD40" s="1"/>
      <c r="DE40" s="1"/>
      <c r="DF40" s="1"/>
    </row>
    <row r="41" spans="2:110" x14ac:dyDescent="0.25">
      <c r="C41" s="1"/>
      <c r="D41" s="1"/>
      <c r="E41" s="1"/>
      <c r="F41" s="1"/>
      <c r="G41" s="1"/>
      <c r="H41" s="1"/>
      <c r="I41" s="1"/>
      <c r="J41" s="1"/>
      <c r="K41" s="1"/>
      <c r="L41" s="1"/>
      <c r="M41" s="1"/>
      <c r="N41" s="1"/>
      <c r="O41" s="1"/>
      <c r="P41" s="1"/>
      <c r="Q41" s="1"/>
      <c r="R41" s="1"/>
      <c r="S41" s="1"/>
      <c r="T41" s="1"/>
      <c r="U41" s="1"/>
      <c r="V41" s="149"/>
      <c r="W41" s="1"/>
      <c r="X41" s="1"/>
      <c r="Y41" s="1"/>
      <c r="Z41" s="1"/>
      <c r="AA41" s="1"/>
      <c r="AB41" s="1"/>
      <c r="AC41" s="1"/>
      <c r="AD41" s="1"/>
      <c r="AE41" s="1"/>
      <c r="AF41" s="1"/>
      <c r="AG41" s="1"/>
      <c r="AH41" s="1"/>
      <c r="AI41" s="1"/>
      <c r="AJ41" s="1"/>
      <c r="AK41" s="1"/>
      <c r="AL41" s="1"/>
      <c r="AM41" s="1"/>
      <c r="AN41" s="1"/>
      <c r="AO41" s="1"/>
      <c r="AP41" s="1"/>
      <c r="AQ41" s="1"/>
      <c r="AR41" s="1"/>
      <c r="AS41" s="1"/>
      <c r="AT41" s="1"/>
      <c r="AU41" s="1"/>
      <c r="AV41" s="1"/>
      <c r="AW41" s="1"/>
      <c r="AX41" s="1"/>
      <c r="AY41" s="1"/>
      <c r="AZ41" s="1"/>
      <c r="BA41" s="1"/>
      <c r="BB41" s="1"/>
      <c r="BC41" s="1"/>
      <c r="BD41" s="1"/>
      <c r="BE41" s="1"/>
      <c r="BF41" s="1"/>
      <c r="BG41" s="1"/>
      <c r="BH41" s="1"/>
      <c r="BI41" s="1"/>
      <c r="BJ41" s="1"/>
      <c r="BK41" s="1"/>
      <c r="BL41" s="1"/>
      <c r="BM41" s="1"/>
      <c r="BN41" s="1"/>
      <c r="BO41" s="1"/>
      <c r="BP41" s="1"/>
      <c r="BQ41" s="1"/>
      <c r="BR41" s="1"/>
      <c r="BS41" s="1"/>
      <c r="BT41" s="1"/>
      <c r="BU41" s="1"/>
      <c r="BV41" s="1"/>
      <c r="BW41" s="1"/>
      <c r="BX41" s="1"/>
      <c r="BY41" s="1"/>
      <c r="BZ41" s="1"/>
      <c r="CA41" s="1"/>
      <c r="CB41" s="1"/>
      <c r="CC41" s="1"/>
      <c r="CD41" s="1"/>
      <c r="CE41" s="1"/>
      <c r="CF41" s="1"/>
      <c r="CG41" s="1"/>
      <c r="CH41" s="1"/>
      <c r="CI41" s="1"/>
      <c r="CJ41" s="1"/>
      <c r="CK41" s="1"/>
      <c r="CL41" s="1"/>
      <c r="CM41" s="1"/>
      <c r="CN41" s="1"/>
      <c r="CO41" s="1"/>
      <c r="CP41" s="1"/>
      <c r="CQ41" s="1"/>
      <c r="CR41" s="1"/>
      <c r="CS41" s="1"/>
      <c r="CT41" s="1"/>
      <c r="CU41" s="1"/>
      <c r="CV41" s="1"/>
      <c r="CW41" s="1"/>
      <c r="CX41" s="1"/>
      <c r="CY41" s="1"/>
      <c r="CZ41" s="1"/>
      <c r="DA41" s="1"/>
      <c r="DB41" s="1"/>
      <c r="DC41" s="1"/>
      <c r="DD41" s="1"/>
      <c r="DE41" s="1"/>
      <c r="DF41" s="1"/>
    </row>
    <row r="42" spans="2:110" x14ac:dyDescent="0.25">
      <c r="C42" s="1"/>
      <c r="D42" s="1"/>
      <c r="E42" s="1"/>
      <c r="F42" s="1"/>
      <c r="G42" s="1"/>
      <c r="H42" s="1"/>
      <c r="I42" s="1"/>
      <c r="J42" s="1"/>
      <c r="K42" s="1"/>
      <c r="L42" s="1"/>
      <c r="M42" s="1"/>
      <c r="N42" s="1"/>
      <c r="O42" s="1"/>
      <c r="P42" s="1"/>
      <c r="Q42" s="1"/>
      <c r="R42" s="1"/>
      <c r="S42" s="1"/>
      <c r="T42" s="1"/>
      <c r="U42" s="1"/>
      <c r="V42" s="149"/>
      <c r="W42" s="1"/>
      <c r="X42" s="1"/>
      <c r="Y42" s="1"/>
      <c r="Z42" s="1"/>
      <c r="AA42" s="1"/>
      <c r="AB42" s="1"/>
      <c r="AC42" s="1"/>
      <c r="AD42" s="1"/>
      <c r="AE42" s="1"/>
      <c r="AF42" s="1"/>
      <c r="AG42" s="1"/>
      <c r="AH42" s="1"/>
      <c r="AI42" s="1"/>
      <c r="AJ42" s="1"/>
      <c r="AK42" s="1"/>
      <c r="AL42" s="1"/>
      <c r="AM42" s="1"/>
      <c r="AN42" s="1"/>
      <c r="AO42" s="1"/>
      <c r="AP42" s="1"/>
      <c r="AQ42" s="1"/>
      <c r="AR42" s="1"/>
      <c r="AS42" s="1"/>
      <c r="AT42" s="1"/>
      <c r="AU42" s="1"/>
      <c r="AV42" s="1"/>
      <c r="AW42" s="1"/>
      <c r="AX42" s="1"/>
      <c r="AY42" s="1"/>
      <c r="AZ42" s="1"/>
      <c r="BA42" s="1"/>
      <c r="BB42" s="1"/>
      <c r="BC42" s="1"/>
      <c r="BD42" s="1"/>
      <c r="BE42" s="1"/>
      <c r="BF42" s="1"/>
      <c r="BG42" s="1"/>
      <c r="BH42" s="1"/>
      <c r="BI42" s="1"/>
      <c r="BJ42" s="1"/>
      <c r="BK42" s="1"/>
      <c r="BL42" s="1"/>
      <c r="BM42" s="1"/>
      <c r="BN42" s="1"/>
      <c r="BO42" s="1"/>
      <c r="BP42" s="1"/>
      <c r="BQ42" s="1"/>
      <c r="BR42" s="1"/>
      <c r="BS42" s="1"/>
      <c r="BT42" s="1"/>
      <c r="BU42" s="1"/>
      <c r="BV42" s="1"/>
      <c r="BW42" s="1"/>
      <c r="BX42" s="1"/>
      <c r="BY42" s="1"/>
      <c r="BZ42" s="1"/>
      <c r="CA42" s="1"/>
      <c r="CB42" s="1"/>
      <c r="CC42" s="1"/>
      <c r="CD42" s="1"/>
      <c r="CE42" s="1"/>
      <c r="CF42" s="1"/>
      <c r="CG42" s="1"/>
      <c r="CH42" s="1"/>
      <c r="CI42" s="1"/>
      <c r="CJ42" s="1"/>
      <c r="CK42" s="1"/>
      <c r="CL42" s="1"/>
      <c r="CM42" s="1"/>
      <c r="CN42" s="1"/>
      <c r="CO42" s="1"/>
      <c r="CP42" s="1"/>
      <c r="CQ42" s="1"/>
      <c r="CR42" s="1"/>
      <c r="CS42" s="1"/>
      <c r="CT42" s="1"/>
      <c r="CU42" s="1"/>
      <c r="CV42" s="1"/>
      <c r="CW42" s="1"/>
      <c r="CX42" s="1"/>
      <c r="CY42" s="1"/>
      <c r="CZ42" s="1"/>
      <c r="DA42" s="1"/>
      <c r="DB42" s="1"/>
      <c r="DC42" s="1"/>
      <c r="DD42" s="1"/>
      <c r="DE42" s="1"/>
      <c r="DF42" s="1"/>
    </row>
    <row r="43" spans="2:110" x14ac:dyDescent="0.25">
      <c r="C43" s="1"/>
      <c r="D43" s="1"/>
      <c r="E43" s="1"/>
      <c r="F43" s="1"/>
      <c r="G43" s="1"/>
      <c r="H43" s="1"/>
      <c r="I43" s="1"/>
      <c r="J43" s="1"/>
      <c r="K43" s="1"/>
      <c r="L43" s="1"/>
      <c r="M43" s="1"/>
      <c r="N43" s="1"/>
      <c r="O43" s="1"/>
      <c r="P43" s="1"/>
      <c r="Q43" s="1"/>
      <c r="R43" s="1"/>
      <c r="S43" s="1"/>
      <c r="T43" s="1"/>
      <c r="U43" s="1"/>
      <c r="V43" s="149"/>
      <c r="W43" s="1"/>
      <c r="X43" s="1"/>
      <c r="Y43" s="1"/>
      <c r="Z43" s="1"/>
      <c r="AA43" s="1"/>
      <c r="AB43" s="1"/>
      <c r="AC43" s="1"/>
      <c r="AD43" s="1"/>
      <c r="AE43" s="1"/>
      <c r="AF43" s="1"/>
      <c r="AG43" s="1"/>
      <c r="AH43" s="1"/>
      <c r="AI43" s="1"/>
      <c r="AJ43" s="1"/>
      <c r="AK43" s="1"/>
      <c r="AL43" s="1"/>
      <c r="AM43" s="1"/>
      <c r="AN43" s="1"/>
      <c r="AO43" s="1"/>
      <c r="AP43" s="1"/>
      <c r="AQ43" s="1"/>
      <c r="AR43" s="1"/>
      <c r="AS43" s="1"/>
      <c r="AT43" s="1"/>
      <c r="AU43" s="1"/>
      <c r="AV43" s="1"/>
      <c r="AW43" s="1"/>
      <c r="AX43" s="1"/>
      <c r="AY43" s="1"/>
      <c r="AZ43" s="1"/>
      <c r="BA43" s="1"/>
      <c r="BB43" s="1"/>
      <c r="BC43" s="1"/>
      <c r="BD43" s="1"/>
      <c r="BE43" s="1"/>
      <c r="BF43" s="1"/>
      <c r="BG43" s="1"/>
      <c r="BH43" s="1"/>
      <c r="BI43" s="1"/>
      <c r="BJ43" s="1"/>
      <c r="BK43" s="1"/>
      <c r="BL43" s="1"/>
      <c r="BM43" s="1"/>
      <c r="BN43" s="1"/>
      <c r="BO43" s="1"/>
      <c r="BP43" s="1"/>
      <c r="BQ43" s="1"/>
      <c r="BR43" s="1"/>
      <c r="BS43" s="1"/>
      <c r="BT43" s="1"/>
      <c r="BU43" s="1"/>
      <c r="BV43" s="1"/>
      <c r="BW43" s="1"/>
      <c r="BX43" s="1"/>
      <c r="BY43" s="1"/>
      <c r="BZ43" s="1"/>
      <c r="CA43" s="1"/>
      <c r="CB43" s="1"/>
      <c r="CC43" s="1"/>
      <c r="CD43" s="1"/>
      <c r="CE43" s="1"/>
      <c r="CF43" s="1"/>
      <c r="CG43" s="1"/>
      <c r="CH43" s="1"/>
      <c r="CI43" s="1"/>
      <c r="CJ43" s="1"/>
      <c r="CK43" s="1"/>
      <c r="CL43" s="1"/>
      <c r="CM43" s="1"/>
      <c r="CN43" s="1"/>
      <c r="CO43" s="1"/>
      <c r="CP43" s="1"/>
      <c r="CQ43" s="1"/>
      <c r="CR43" s="1"/>
      <c r="CS43" s="1"/>
      <c r="CT43" s="1"/>
      <c r="CU43" s="1"/>
      <c r="CV43" s="1"/>
      <c r="CW43" s="1"/>
      <c r="CX43" s="1"/>
      <c r="CY43" s="1"/>
      <c r="CZ43" s="1"/>
      <c r="DA43" s="1"/>
      <c r="DB43" s="1"/>
      <c r="DC43" s="1"/>
      <c r="DD43" s="1"/>
      <c r="DE43" s="1"/>
      <c r="DF43" s="1"/>
    </row>
    <row r="44" spans="2:110" ht="15.75" thickBot="1" x14ac:dyDescent="0.3">
      <c r="C44" s="1"/>
      <c r="D44" s="1"/>
      <c r="E44" s="1"/>
      <c r="F44" s="1"/>
      <c r="G44" s="1"/>
      <c r="H44" s="1"/>
      <c r="I44" s="1"/>
      <c r="J44" s="1"/>
      <c r="K44" s="1"/>
      <c r="L44" s="1"/>
      <c r="M44" s="1"/>
      <c r="N44" s="1"/>
      <c r="O44" s="1"/>
      <c r="P44" s="1"/>
      <c r="Q44" s="1"/>
      <c r="R44" s="1"/>
      <c r="S44" s="1"/>
      <c r="T44" s="1"/>
      <c r="U44" s="1"/>
      <c r="V44" s="150"/>
      <c r="W44" s="1"/>
      <c r="X44" s="1"/>
      <c r="Y44" s="1"/>
      <c r="Z44" s="1"/>
      <c r="AA44" s="1"/>
      <c r="AB44" s="1"/>
      <c r="AC44" s="1"/>
      <c r="AD44" s="1"/>
      <c r="AE44" s="1"/>
      <c r="AF44" s="1"/>
      <c r="AG44" s="1"/>
      <c r="AH44" s="1"/>
      <c r="AI44" s="1"/>
      <c r="AJ44" s="1"/>
      <c r="AK44" s="1"/>
      <c r="AL44" s="1"/>
      <c r="AM44" s="1"/>
      <c r="AN44" s="1"/>
      <c r="AO44" s="1"/>
      <c r="AP44" s="1"/>
      <c r="AQ44" s="1"/>
      <c r="AR44" s="1"/>
      <c r="AS44" s="1"/>
      <c r="AT44" s="1"/>
      <c r="AU44" s="1"/>
      <c r="AV44" s="1"/>
      <c r="AW44" s="1"/>
      <c r="AX44" s="1"/>
      <c r="AY44" s="1"/>
      <c r="AZ44" s="1"/>
      <c r="BA44" s="1"/>
      <c r="BB44" s="1"/>
      <c r="BC44" s="1"/>
      <c r="BD44" s="1"/>
      <c r="BE44" s="1"/>
      <c r="BF44" s="1"/>
      <c r="BG44" s="1"/>
      <c r="BH44" s="1"/>
      <c r="BI44" s="1"/>
      <c r="BJ44" s="1"/>
      <c r="BK44" s="1"/>
      <c r="BL44" s="1"/>
      <c r="BM44" s="1"/>
      <c r="BN44" s="1"/>
      <c r="BO44" s="1"/>
      <c r="BP44" s="1"/>
      <c r="BQ44" s="1"/>
      <c r="BR44" s="1"/>
      <c r="BS44" s="1"/>
      <c r="BT44" s="1"/>
      <c r="BU44" s="1"/>
      <c r="BV44" s="1"/>
      <c r="BW44" s="1"/>
      <c r="BX44" s="1"/>
      <c r="BY44" s="1"/>
      <c r="BZ44" s="1"/>
      <c r="CA44" s="1"/>
      <c r="CB44" s="1"/>
      <c r="CC44" s="1"/>
      <c r="CD44" s="1"/>
      <c r="CE44" s="1"/>
      <c r="CF44" s="1"/>
      <c r="CG44" s="1"/>
      <c r="CH44" s="1"/>
      <c r="CI44" s="1"/>
      <c r="CJ44" s="1"/>
      <c r="CK44" s="1"/>
      <c r="CL44" s="1"/>
      <c r="CM44" s="1"/>
      <c r="CN44" s="1"/>
      <c r="CO44" s="1"/>
      <c r="CP44" s="1"/>
      <c r="CQ44" s="1"/>
      <c r="CR44" s="1"/>
      <c r="CS44" s="1"/>
      <c r="CT44" s="1"/>
      <c r="CU44" s="1"/>
      <c r="CV44" s="1"/>
      <c r="CW44" s="1"/>
      <c r="CX44" s="1"/>
      <c r="CY44" s="1"/>
      <c r="CZ44" s="1"/>
      <c r="DA44" s="1"/>
      <c r="DB44" s="1"/>
      <c r="DC44" s="1"/>
      <c r="DD44" s="1"/>
      <c r="DE44" s="1"/>
      <c r="DF44" s="1"/>
    </row>
    <row r="45" spans="2:110" x14ac:dyDescent="0.25">
      <c r="C45" s="1"/>
      <c r="D45" s="1"/>
      <c r="E45" s="1"/>
      <c r="F45" s="1"/>
      <c r="G45" s="1"/>
      <c r="H45" s="1"/>
      <c r="I45" s="1"/>
      <c r="J45" s="1"/>
      <c r="K45" s="1"/>
      <c r="L45" s="1"/>
      <c r="M45" s="1"/>
      <c r="N45" s="1"/>
      <c r="O45" s="1"/>
      <c r="P45" s="1"/>
      <c r="Q45" s="1"/>
      <c r="R45" s="1"/>
      <c r="S45" s="1"/>
      <c r="T45" s="1"/>
      <c r="U45" s="1"/>
      <c r="V45" s="1"/>
      <c r="W45" s="1"/>
      <c r="X45" s="1"/>
      <c r="Y45" s="1"/>
      <c r="Z45" s="1"/>
      <c r="AA45" s="1"/>
      <c r="AB45" s="1"/>
      <c r="AC45" s="1"/>
      <c r="AD45" s="1"/>
      <c r="AE45" s="1"/>
      <c r="AF45" s="1"/>
      <c r="AG45" s="1"/>
      <c r="AH45" s="1"/>
      <c r="AI45" s="1"/>
      <c r="AJ45" s="1"/>
      <c r="AK45" s="1"/>
      <c r="AL45" s="1"/>
      <c r="AM45" s="1"/>
      <c r="AN45" s="1"/>
      <c r="AO45" s="1"/>
      <c r="AP45" s="1"/>
      <c r="AQ45" s="1"/>
      <c r="AR45" s="1"/>
      <c r="AS45" s="1"/>
      <c r="AT45" s="1"/>
      <c r="AU45" s="1"/>
      <c r="AV45" s="1"/>
      <c r="AW45" s="1"/>
      <c r="AX45" s="1"/>
      <c r="AY45" s="1"/>
      <c r="AZ45" s="1"/>
      <c r="BA45" s="1"/>
      <c r="BB45" s="1"/>
      <c r="BC45" s="1"/>
      <c r="BD45" s="1"/>
      <c r="BE45" s="1"/>
      <c r="BF45" s="1"/>
      <c r="BG45" s="1"/>
      <c r="BH45" s="1"/>
      <c r="BI45" s="1"/>
      <c r="BJ45" s="1"/>
      <c r="BK45" s="1"/>
      <c r="BL45" s="1"/>
      <c r="BM45" s="1"/>
      <c r="BN45" s="1"/>
      <c r="BO45" s="1"/>
      <c r="BP45" s="1"/>
      <c r="BQ45" s="1"/>
      <c r="BR45" s="1"/>
      <c r="BS45" s="1"/>
      <c r="BT45" s="1"/>
      <c r="BU45" s="1"/>
      <c r="BV45" s="1"/>
      <c r="BW45" s="1"/>
      <c r="BX45" s="1"/>
      <c r="BY45" s="1"/>
      <c r="BZ45" s="1"/>
      <c r="CA45" s="1"/>
      <c r="CB45" s="1"/>
      <c r="CC45" s="1"/>
      <c r="CD45" s="1"/>
      <c r="CE45" s="1"/>
      <c r="CF45" s="1"/>
      <c r="CG45" s="1"/>
      <c r="CH45" s="1"/>
      <c r="CI45" s="1"/>
      <c r="CJ45" s="1"/>
      <c r="CK45" s="1"/>
      <c r="CL45" s="1"/>
      <c r="CM45" s="1"/>
      <c r="CN45" s="1"/>
      <c r="CO45" s="1"/>
      <c r="CP45" s="1"/>
      <c r="CQ45" s="1"/>
      <c r="CR45" s="1"/>
      <c r="CS45" s="1"/>
      <c r="CT45" s="1"/>
      <c r="CU45" s="1"/>
      <c r="CV45" s="1"/>
      <c r="CW45" s="1"/>
      <c r="CX45" s="1"/>
      <c r="CY45" s="1"/>
      <c r="CZ45" s="1"/>
      <c r="DA45" s="1"/>
      <c r="DB45" s="1"/>
      <c r="DC45" s="1"/>
      <c r="DD45" s="1"/>
      <c r="DE45" s="1"/>
      <c r="DF45" s="1"/>
    </row>
    <row r="46" spans="2:110" x14ac:dyDescent="0.25">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c r="AE46" s="1"/>
      <c r="AF46" s="1"/>
      <c r="AG46" s="1"/>
      <c r="AH46" s="1"/>
      <c r="AI46" s="1"/>
      <c r="AJ46" s="1"/>
      <c r="AK46" s="1"/>
      <c r="AL46" s="1"/>
      <c r="AM46" s="1"/>
      <c r="AN46" s="1"/>
      <c r="AO46" s="1"/>
      <c r="AP46" s="1"/>
      <c r="AQ46" s="1"/>
      <c r="AR46" s="1"/>
      <c r="AS46" s="1"/>
      <c r="AT46" s="1"/>
      <c r="AU46" s="1"/>
      <c r="AV46" s="1"/>
      <c r="AW46" s="1"/>
      <c r="AX46" s="1"/>
      <c r="AY46" s="1"/>
      <c r="AZ46" s="1"/>
      <c r="BA46" s="1"/>
      <c r="BB46" s="1"/>
      <c r="BC46" s="1"/>
      <c r="BD46" s="1"/>
      <c r="BE46" s="1"/>
      <c r="BF46" s="1"/>
      <c r="BG46" s="1"/>
      <c r="BH46" s="1"/>
      <c r="BI46" s="1"/>
      <c r="BJ46" s="1"/>
      <c r="BK46" s="1"/>
      <c r="BL46" s="1"/>
      <c r="BM46" s="1"/>
      <c r="BN46" s="1"/>
      <c r="BO46" s="1"/>
      <c r="BP46" s="1"/>
      <c r="BQ46" s="1"/>
      <c r="BR46" s="1"/>
      <c r="BS46" s="1"/>
      <c r="BT46" s="1"/>
      <c r="BU46" s="1"/>
      <c r="BV46" s="1"/>
      <c r="BW46" s="1"/>
      <c r="BX46" s="1"/>
      <c r="BY46" s="1"/>
      <c r="BZ46" s="1"/>
      <c r="CA46" s="1"/>
      <c r="CB46" s="1"/>
      <c r="CC46" s="1"/>
      <c r="CD46" s="1"/>
      <c r="CE46" s="1"/>
      <c r="CF46" s="1"/>
      <c r="CG46" s="1"/>
      <c r="CH46" s="1"/>
      <c r="CI46" s="1"/>
      <c r="CJ46" s="1"/>
      <c r="CK46" s="1"/>
      <c r="CL46" s="1"/>
      <c r="CM46" s="1"/>
      <c r="CN46" s="1"/>
      <c r="CO46" s="1"/>
      <c r="CP46" s="1"/>
      <c r="CQ46" s="1"/>
      <c r="CR46" s="1"/>
      <c r="CS46" s="1"/>
      <c r="CT46" s="1"/>
      <c r="CU46" s="1"/>
      <c r="CV46" s="1"/>
      <c r="CW46" s="1"/>
      <c r="CX46" s="1"/>
      <c r="CY46" s="1"/>
      <c r="CZ46" s="1"/>
      <c r="DA46" s="1"/>
      <c r="DB46" s="1"/>
      <c r="DC46" s="1"/>
      <c r="DD46" s="1"/>
      <c r="DE46" s="1"/>
      <c r="DF46" s="1"/>
    </row>
    <row r="47" spans="2:110" x14ac:dyDescent="0.25">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c r="AE47" s="1"/>
      <c r="AF47" s="1"/>
      <c r="AG47" s="1"/>
      <c r="AH47" s="1"/>
      <c r="AI47" s="1"/>
      <c r="AJ47" s="1"/>
      <c r="AK47" s="1"/>
      <c r="AL47" s="1"/>
      <c r="AM47" s="1"/>
      <c r="AN47" s="1"/>
      <c r="AO47" s="1"/>
      <c r="AP47" s="1"/>
      <c r="AQ47" s="1"/>
      <c r="AR47" s="1"/>
      <c r="AS47" s="1"/>
      <c r="AT47" s="1"/>
      <c r="AU47" s="1"/>
      <c r="AV47" s="1"/>
      <c r="AW47" s="1"/>
      <c r="AX47" s="1"/>
      <c r="AY47" s="1"/>
      <c r="AZ47" s="1"/>
      <c r="BA47" s="1"/>
      <c r="BB47" s="1"/>
      <c r="BC47" s="1"/>
      <c r="BD47" s="1"/>
      <c r="BE47" s="1"/>
      <c r="BF47" s="1"/>
      <c r="BG47" s="1"/>
      <c r="BH47" s="1"/>
      <c r="BI47" s="1"/>
      <c r="BJ47" s="1"/>
      <c r="BK47" s="1"/>
      <c r="BL47" s="1"/>
      <c r="BM47" s="1"/>
      <c r="BN47" s="1"/>
      <c r="BO47" s="1"/>
      <c r="BP47" s="1"/>
      <c r="BQ47" s="1"/>
      <c r="BR47" s="1"/>
      <c r="BS47" s="1"/>
      <c r="BT47" s="1"/>
      <c r="BU47" s="1"/>
      <c r="BV47" s="1"/>
    </row>
    <row r="48" spans="2:110" x14ac:dyDescent="0.25">
      <c r="BW48" s="1"/>
      <c r="BX48" s="1"/>
      <c r="BY48" s="1"/>
      <c r="BZ48" s="1"/>
      <c r="CA48" s="1"/>
      <c r="CB48" s="1"/>
      <c r="CC48" s="1"/>
      <c r="CD48" s="1"/>
      <c r="CE48" s="1"/>
      <c r="CF48" s="1"/>
      <c r="CG48" s="1"/>
      <c r="CH48" s="1"/>
      <c r="CI48" s="1"/>
      <c r="CJ48" s="1"/>
      <c r="CK48" s="1"/>
      <c r="CL48" s="1"/>
      <c r="CM48" s="1"/>
      <c r="CN48" s="1"/>
      <c r="CO48" s="1"/>
      <c r="CP48" s="1"/>
      <c r="CQ48" s="1"/>
      <c r="CR48" s="1"/>
      <c r="CS48" s="1"/>
      <c r="CT48" s="1"/>
      <c r="CU48" s="1"/>
      <c r="CV48" s="1"/>
      <c r="CW48" s="1"/>
      <c r="CX48" s="1"/>
      <c r="CY48" s="1"/>
      <c r="CZ48" s="1"/>
      <c r="DA48" s="1"/>
      <c r="DB48" s="1"/>
      <c r="DC48" s="1"/>
      <c r="DD48" s="1"/>
      <c r="DE48" s="1"/>
      <c r="DF48" s="1"/>
    </row>
    <row r="49" spans="3:110" x14ac:dyDescent="0.25">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c r="AE49" s="1"/>
      <c r="AF49" s="1"/>
      <c r="AG49" s="1"/>
      <c r="AH49" s="1"/>
      <c r="AI49" s="1"/>
      <c r="AJ49" s="1"/>
      <c r="AK49" s="1"/>
      <c r="AL49" s="1"/>
      <c r="AM49" s="1"/>
      <c r="AN49" s="1"/>
      <c r="AO49" s="1"/>
      <c r="AP49" s="1"/>
      <c r="AQ49" s="1"/>
      <c r="AR49" s="1"/>
      <c r="AS49" s="1"/>
      <c r="AT49" s="1"/>
      <c r="AU49" s="1"/>
      <c r="AV49" s="1"/>
      <c r="AW49" s="1"/>
      <c r="AX49" s="1"/>
      <c r="AY49" s="1"/>
      <c r="AZ49" s="1"/>
      <c r="BA49" s="1"/>
      <c r="BB49" s="1"/>
      <c r="BC49" s="1"/>
      <c r="BD49" s="1"/>
      <c r="BE49" s="1"/>
      <c r="BF49" s="1"/>
      <c r="BG49" s="1"/>
      <c r="BH49" s="1"/>
      <c r="BI49" s="1"/>
      <c r="BJ49" s="1"/>
      <c r="BK49" s="1"/>
      <c r="BL49" s="1"/>
      <c r="BM49" s="1"/>
      <c r="BN49" s="1"/>
      <c r="BO49" s="1"/>
      <c r="BP49" s="1"/>
      <c r="BQ49" s="1"/>
      <c r="BR49" s="1"/>
      <c r="BS49" s="1"/>
      <c r="BT49" s="1"/>
      <c r="BU49" s="1"/>
      <c r="BV49" s="1"/>
      <c r="BW49" s="1"/>
      <c r="BX49" s="1"/>
      <c r="BY49" s="1"/>
      <c r="BZ49" s="1"/>
      <c r="CA49" s="1"/>
      <c r="CB49" s="1"/>
      <c r="CC49" s="1"/>
      <c r="CD49" s="1"/>
      <c r="CE49" s="1"/>
      <c r="CF49" s="1"/>
      <c r="CG49" s="1"/>
      <c r="CH49" s="1"/>
      <c r="CI49" s="1"/>
      <c r="CJ49" s="1"/>
      <c r="CK49" s="1"/>
      <c r="CL49" s="1"/>
      <c r="CM49" s="1"/>
      <c r="CN49" s="1"/>
      <c r="CO49" s="1"/>
      <c r="CP49" s="1"/>
      <c r="CQ49" s="1"/>
      <c r="CR49" s="1"/>
      <c r="CS49" s="1"/>
      <c r="CT49" s="1"/>
      <c r="CU49" s="1"/>
      <c r="CV49" s="1"/>
      <c r="CW49" s="1"/>
      <c r="CX49" s="1"/>
      <c r="CY49" s="1"/>
      <c r="CZ49" s="1"/>
      <c r="DA49" s="1"/>
      <c r="DB49" s="1"/>
      <c r="DC49" s="1"/>
      <c r="DD49" s="1"/>
      <c r="DE49" s="1"/>
      <c r="DF49" s="1"/>
    </row>
    <row r="50" spans="3:110" x14ac:dyDescent="0.25">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c r="AE50" s="1"/>
      <c r="AF50" s="1"/>
      <c r="AG50" s="1"/>
      <c r="AH50" s="1"/>
      <c r="AI50" s="1"/>
      <c r="AJ50" s="1"/>
      <c r="AK50" s="1"/>
      <c r="AL50" s="1"/>
      <c r="AM50" s="1"/>
      <c r="AN50" s="1"/>
      <c r="AO50" s="1"/>
      <c r="AP50" s="1"/>
      <c r="AQ50" s="1"/>
      <c r="AR50" s="1"/>
      <c r="AS50" s="1"/>
      <c r="AT50" s="1"/>
      <c r="AU50" s="1"/>
      <c r="AV50" s="1"/>
      <c r="AW50" s="1"/>
      <c r="AX50" s="1"/>
      <c r="AY50" s="1"/>
      <c r="AZ50" s="1"/>
      <c r="BA50" s="1"/>
      <c r="BB50" s="1"/>
      <c r="BC50" s="1"/>
      <c r="BD50" s="1"/>
      <c r="BE50" s="1"/>
      <c r="BF50" s="1"/>
      <c r="BG50" s="1"/>
      <c r="BH50" s="1"/>
      <c r="BI50" s="1"/>
      <c r="BJ50" s="1"/>
      <c r="BK50" s="1"/>
      <c r="BL50" s="1"/>
      <c r="BM50" s="1"/>
      <c r="BN50" s="1"/>
      <c r="BO50" s="1"/>
      <c r="BP50" s="1"/>
      <c r="BQ50" s="1"/>
      <c r="BR50" s="1"/>
      <c r="BS50" s="1"/>
      <c r="BT50" s="1"/>
      <c r="BU50" s="1"/>
      <c r="BV50" s="1"/>
      <c r="BW50" s="1"/>
      <c r="BX50" s="1"/>
      <c r="BY50" s="1"/>
      <c r="BZ50" s="1"/>
      <c r="CA50" s="1"/>
      <c r="CB50" s="1"/>
      <c r="CC50" s="1"/>
      <c r="CD50" s="1"/>
      <c r="CE50" s="1"/>
      <c r="CF50" s="1"/>
      <c r="CG50" s="1"/>
      <c r="CH50" s="1"/>
      <c r="CI50" s="1"/>
      <c r="CJ50" s="1"/>
      <c r="CK50" s="1"/>
      <c r="CL50" s="1"/>
      <c r="CM50" s="1"/>
      <c r="CN50" s="1"/>
      <c r="CO50" s="1"/>
      <c r="CP50" s="1"/>
      <c r="CQ50" s="1"/>
      <c r="CR50" s="1"/>
      <c r="CS50" s="1"/>
      <c r="CT50" s="1"/>
      <c r="CU50" s="1"/>
      <c r="CV50" s="1"/>
      <c r="CW50" s="1"/>
      <c r="CX50" s="1"/>
      <c r="CY50" s="1"/>
      <c r="CZ50" s="1"/>
      <c r="DA50" s="1"/>
      <c r="DB50" s="1"/>
      <c r="DC50" s="1"/>
      <c r="DD50" s="1"/>
      <c r="DE50" s="1"/>
      <c r="DF50" s="1"/>
    </row>
    <row r="51" spans="3:110" x14ac:dyDescent="0.25">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c r="AE51" s="1"/>
      <c r="AF51" s="1"/>
      <c r="AG51" s="1"/>
      <c r="AH51" s="1"/>
      <c r="AI51" s="1"/>
      <c r="AJ51" s="1"/>
      <c r="AK51" s="1"/>
      <c r="AL51" s="1"/>
      <c r="AM51" s="1"/>
      <c r="AN51" s="1"/>
      <c r="AO51" s="1"/>
      <c r="AP51" s="1"/>
      <c r="AQ51" s="1"/>
      <c r="AR51" s="1"/>
      <c r="AS51" s="1"/>
      <c r="AT51" s="1"/>
      <c r="AU51" s="1"/>
      <c r="AV51" s="1"/>
      <c r="AW51" s="1"/>
      <c r="AX51" s="1"/>
      <c r="AY51" s="1"/>
      <c r="AZ51" s="1"/>
      <c r="BA51" s="1"/>
      <c r="BB51" s="1"/>
      <c r="BC51" s="1"/>
      <c r="BD51" s="1"/>
      <c r="BE51" s="1"/>
      <c r="BF51" s="1"/>
      <c r="BG51" s="1"/>
      <c r="BH51" s="1"/>
      <c r="BI51" s="1"/>
      <c r="BJ51" s="1"/>
      <c r="BK51" s="1"/>
      <c r="BL51" s="1"/>
      <c r="BM51" s="1"/>
      <c r="BN51" s="1"/>
      <c r="BO51" s="1"/>
      <c r="BP51" s="1"/>
      <c r="BQ51" s="1"/>
      <c r="BR51" s="1"/>
      <c r="BS51" s="1"/>
      <c r="BT51" s="1"/>
      <c r="BU51" s="1"/>
      <c r="BV51" s="1"/>
      <c r="BW51" s="1"/>
      <c r="BX51" s="1"/>
      <c r="BY51" s="1"/>
      <c r="BZ51" s="1"/>
      <c r="CA51" s="1"/>
      <c r="CB51" s="1"/>
      <c r="CC51" s="1"/>
      <c r="CD51" s="1"/>
      <c r="CE51" s="1"/>
      <c r="CF51" s="1"/>
      <c r="CG51" s="1"/>
      <c r="CH51" s="1"/>
      <c r="CI51" s="1"/>
      <c r="CJ51" s="1"/>
      <c r="CK51" s="1"/>
      <c r="CL51" s="1"/>
      <c r="CM51" s="1"/>
      <c r="CN51" s="1"/>
      <c r="CO51" s="1"/>
      <c r="CP51" s="1"/>
      <c r="CQ51" s="1"/>
      <c r="CR51" s="1"/>
      <c r="CS51" s="1"/>
      <c r="CT51" s="1"/>
      <c r="CU51" s="1"/>
      <c r="CV51" s="1"/>
      <c r="CW51" s="1"/>
      <c r="CX51" s="1"/>
      <c r="CY51" s="1"/>
      <c r="CZ51" s="1"/>
      <c r="DA51" s="1"/>
      <c r="DB51" s="1"/>
      <c r="DC51" s="1"/>
      <c r="DD51" s="1"/>
      <c r="DE51" s="1"/>
      <c r="DF51" s="1"/>
    </row>
    <row r="52" spans="3:110" x14ac:dyDescent="0.25">
      <c r="C52" s="1"/>
      <c r="D52" s="1"/>
      <c r="E52" s="1"/>
      <c r="F52" s="1"/>
      <c r="G52" s="1"/>
      <c r="H52" s="1"/>
      <c r="I52" s="1"/>
      <c r="J52" s="1"/>
      <c r="K52" s="1"/>
      <c r="L52" s="1"/>
      <c r="M52" s="1"/>
      <c r="N52" s="1"/>
      <c r="O52" s="1"/>
      <c r="P52" s="1"/>
      <c r="Q52" s="1"/>
      <c r="R52" s="1"/>
      <c r="S52" s="1"/>
      <c r="T52" s="1"/>
      <c r="U52" s="1"/>
      <c r="V52" s="1"/>
      <c r="W52" s="1"/>
      <c r="X52" s="1"/>
      <c r="Y52" s="1"/>
      <c r="Z52" s="1"/>
      <c r="AA52" s="1"/>
      <c r="AB52" s="1"/>
      <c r="AC52" s="1"/>
      <c r="AD52" s="1"/>
      <c r="AE52" s="1"/>
      <c r="AF52" s="1"/>
      <c r="AG52" s="1"/>
      <c r="AH52" s="1"/>
      <c r="AI52" s="1"/>
      <c r="AJ52" s="1"/>
      <c r="AK52" s="1"/>
      <c r="AL52" s="1"/>
      <c r="AM52" s="1"/>
      <c r="AN52" s="1"/>
      <c r="AO52" s="1"/>
      <c r="AP52" s="1"/>
      <c r="AQ52" s="1"/>
      <c r="AR52" s="1"/>
      <c r="AS52" s="1"/>
      <c r="AT52" s="1"/>
      <c r="AU52" s="1"/>
      <c r="AV52" s="1"/>
      <c r="AW52" s="1"/>
      <c r="AX52" s="1"/>
      <c r="AY52" s="1"/>
      <c r="AZ52" s="1"/>
      <c r="BA52" s="1"/>
      <c r="BB52" s="1"/>
      <c r="BC52" s="1"/>
      <c r="BD52" s="1"/>
      <c r="BE52" s="1"/>
      <c r="BF52" s="1"/>
      <c r="BG52" s="1"/>
      <c r="BH52" s="1"/>
      <c r="BI52" s="1"/>
      <c r="BJ52" s="1"/>
      <c r="BK52" s="1"/>
      <c r="BL52" s="1"/>
      <c r="BM52" s="1"/>
      <c r="BN52" s="1"/>
      <c r="BO52" s="1"/>
      <c r="BP52" s="1"/>
      <c r="BQ52" s="1"/>
      <c r="BR52" s="1"/>
      <c r="BS52" s="1"/>
      <c r="BT52" s="1"/>
      <c r="BU52" s="1"/>
      <c r="BV52" s="1"/>
      <c r="BW52" s="1"/>
      <c r="BX52" s="1"/>
      <c r="BY52" s="1"/>
      <c r="BZ52" s="1"/>
      <c r="CA52" s="1"/>
      <c r="CB52" s="1"/>
      <c r="CC52" s="1"/>
      <c r="CD52" s="1"/>
      <c r="CE52" s="1"/>
      <c r="CF52" s="1"/>
      <c r="CG52" s="1"/>
      <c r="CH52" s="1"/>
      <c r="CI52" s="1"/>
      <c r="CJ52" s="1"/>
      <c r="CK52" s="1"/>
      <c r="CL52" s="1"/>
      <c r="CM52" s="1"/>
      <c r="CN52" s="1"/>
      <c r="CO52" s="1"/>
      <c r="CP52" s="1"/>
      <c r="CQ52" s="1"/>
      <c r="CR52" s="1"/>
      <c r="CS52" s="1"/>
      <c r="CT52" s="1"/>
      <c r="CU52" s="1"/>
      <c r="CV52" s="1"/>
      <c r="CW52" s="1"/>
      <c r="CX52" s="1"/>
      <c r="CY52" s="1"/>
      <c r="CZ52" s="1"/>
      <c r="DA52" s="1"/>
      <c r="DB52" s="1"/>
      <c r="DC52" s="1"/>
      <c r="DD52" s="1"/>
      <c r="DE52" s="1"/>
      <c r="DF52" s="1"/>
    </row>
    <row r="53" spans="3:110" x14ac:dyDescent="0.25">
      <c r="C53" s="1"/>
      <c r="D53" s="1"/>
      <c r="E53" s="1"/>
      <c r="F53" s="1"/>
      <c r="G53" s="1"/>
      <c r="H53" s="1"/>
      <c r="I53" s="1"/>
      <c r="J53" s="1"/>
      <c r="K53" s="1"/>
      <c r="L53" s="1"/>
      <c r="M53" s="1"/>
      <c r="N53" s="1"/>
      <c r="O53" s="1"/>
      <c r="P53" s="1"/>
      <c r="Q53" s="1"/>
      <c r="R53" s="1"/>
      <c r="S53" s="1"/>
      <c r="T53" s="1"/>
      <c r="U53" s="1"/>
      <c r="V53" s="1"/>
      <c r="W53" s="1"/>
      <c r="X53" s="1"/>
      <c r="Y53" s="1"/>
      <c r="Z53" s="1"/>
      <c r="AA53" s="1"/>
      <c r="AB53" s="1"/>
      <c r="AC53" s="1"/>
      <c r="AD53" s="1"/>
      <c r="AE53" s="1"/>
      <c r="AF53" s="1"/>
      <c r="AG53" s="1"/>
      <c r="AH53" s="1"/>
      <c r="AI53" s="1"/>
      <c r="AJ53" s="1"/>
      <c r="AK53" s="1"/>
      <c r="AL53" s="1"/>
      <c r="AM53" s="1"/>
      <c r="AN53" s="1"/>
      <c r="AO53" s="1"/>
      <c r="AP53" s="1"/>
      <c r="AQ53" s="1"/>
      <c r="AR53" s="1"/>
      <c r="AS53" s="1"/>
      <c r="AT53" s="1"/>
      <c r="AU53" s="1"/>
      <c r="AV53" s="1"/>
      <c r="AW53" s="1"/>
      <c r="AX53" s="1"/>
      <c r="AY53" s="1"/>
      <c r="AZ53" s="1"/>
      <c r="BA53" s="1"/>
      <c r="BB53" s="1"/>
      <c r="BC53" s="1"/>
      <c r="BD53" s="1"/>
      <c r="BE53" s="1"/>
      <c r="BF53" s="1"/>
      <c r="BG53" s="1"/>
      <c r="BH53" s="1"/>
      <c r="BI53" s="1"/>
      <c r="BJ53" s="1"/>
      <c r="BK53" s="1"/>
      <c r="BL53" s="1"/>
      <c r="BM53" s="1"/>
      <c r="BN53" s="1"/>
      <c r="BO53" s="1"/>
      <c r="BP53" s="1"/>
      <c r="BQ53" s="1"/>
      <c r="BR53" s="1"/>
      <c r="BS53" s="1"/>
      <c r="BT53" s="1"/>
      <c r="BU53" s="1"/>
      <c r="BV53" s="1"/>
      <c r="BW53" s="1"/>
      <c r="BX53" s="1"/>
      <c r="BY53" s="1"/>
      <c r="BZ53" s="1"/>
      <c r="CA53" s="1"/>
      <c r="CB53" s="1"/>
      <c r="CC53" s="1"/>
      <c r="CD53" s="1"/>
      <c r="CE53" s="1"/>
      <c r="CF53" s="1"/>
      <c r="CG53" s="1"/>
      <c r="CH53" s="1"/>
      <c r="CI53" s="1"/>
      <c r="CJ53" s="1"/>
      <c r="CK53" s="1"/>
      <c r="CL53" s="1"/>
      <c r="CM53" s="1"/>
      <c r="CN53" s="1"/>
      <c r="CO53" s="1"/>
      <c r="CP53" s="1"/>
      <c r="CQ53" s="1"/>
      <c r="CR53" s="1"/>
      <c r="CS53" s="1"/>
      <c r="CT53" s="1"/>
      <c r="CU53" s="1"/>
      <c r="CV53" s="1"/>
      <c r="CW53" s="1"/>
      <c r="CX53" s="1"/>
      <c r="CY53" s="1"/>
      <c r="CZ53" s="1"/>
      <c r="DA53" s="1"/>
      <c r="DB53" s="1"/>
      <c r="DC53" s="1"/>
      <c r="DD53" s="1"/>
      <c r="DE53" s="1"/>
      <c r="DF53" s="1"/>
    </row>
    <row r="54" spans="3:110" x14ac:dyDescent="0.25">
      <c r="C54" s="1"/>
      <c r="D54" s="1"/>
      <c r="E54" s="1"/>
      <c r="F54" s="1"/>
      <c r="G54" s="1"/>
      <c r="H54" s="1"/>
      <c r="I54" s="1"/>
      <c r="J54" s="1"/>
      <c r="K54" s="1"/>
      <c r="L54" s="1"/>
      <c r="M54" s="1"/>
      <c r="N54" s="1"/>
      <c r="O54" s="1"/>
      <c r="P54" s="1"/>
      <c r="Q54" s="1"/>
      <c r="R54" s="1"/>
      <c r="S54" s="1"/>
      <c r="T54" s="1"/>
      <c r="U54" s="1"/>
      <c r="V54" s="1"/>
      <c r="W54" s="1"/>
      <c r="X54" s="1"/>
      <c r="Y54" s="1"/>
      <c r="Z54" s="1"/>
      <c r="AA54" s="1"/>
      <c r="AB54" s="1"/>
      <c r="AC54" s="1"/>
      <c r="AD54" s="1"/>
      <c r="AE54" s="1"/>
      <c r="AF54" s="1"/>
      <c r="AG54" s="1"/>
      <c r="AH54" s="1"/>
      <c r="AI54" s="1"/>
      <c r="AJ54" s="1"/>
      <c r="AK54" s="1"/>
      <c r="AL54" s="1"/>
      <c r="AM54" s="1"/>
      <c r="AN54" s="1"/>
      <c r="AO54" s="1"/>
      <c r="AP54" s="1"/>
      <c r="AQ54" s="1"/>
      <c r="AR54" s="1"/>
      <c r="AS54" s="1"/>
      <c r="AT54" s="1"/>
      <c r="AU54" s="1"/>
      <c r="AV54" s="1"/>
      <c r="AW54" s="1"/>
      <c r="AX54" s="1"/>
      <c r="AY54" s="1"/>
      <c r="AZ54" s="1"/>
      <c r="BA54" s="1"/>
      <c r="BB54" s="1"/>
      <c r="BC54" s="1"/>
      <c r="BD54" s="1"/>
      <c r="BE54" s="1"/>
      <c r="BF54" s="1"/>
      <c r="BG54" s="1"/>
      <c r="BH54" s="1"/>
      <c r="BI54" s="1"/>
      <c r="BJ54" s="1"/>
      <c r="BK54" s="1"/>
      <c r="BL54" s="1"/>
      <c r="BM54" s="1"/>
      <c r="BN54" s="1"/>
      <c r="BO54" s="1"/>
      <c r="BP54" s="1"/>
      <c r="BQ54" s="1"/>
      <c r="BR54" s="1"/>
      <c r="BS54" s="1"/>
      <c r="BT54" s="1"/>
      <c r="BU54" s="1"/>
      <c r="BV54" s="1"/>
      <c r="BW54" s="1"/>
      <c r="BX54" s="1"/>
      <c r="BY54" s="1"/>
      <c r="BZ54" s="1"/>
      <c r="CA54" s="1"/>
      <c r="CB54" s="1"/>
      <c r="CC54" s="1"/>
      <c r="CD54" s="1"/>
      <c r="CE54" s="1"/>
      <c r="CF54" s="1"/>
      <c r="CG54" s="1"/>
      <c r="CH54" s="1"/>
      <c r="CI54" s="1"/>
      <c r="CJ54" s="1"/>
      <c r="CK54" s="1"/>
      <c r="CL54" s="1"/>
      <c r="CM54" s="1"/>
      <c r="CN54" s="1"/>
      <c r="CO54" s="1"/>
      <c r="CP54" s="1"/>
      <c r="CQ54" s="1"/>
      <c r="CR54" s="1"/>
      <c r="CS54" s="1"/>
      <c r="CT54" s="1"/>
      <c r="CU54" s="1"/>
      <c r="CV54" s="1"/>
      <c r="CW54" s="1"/>
      <c r="CX54" s="1"/>
      <c r="CY54" s="1"/>
      <c r="CZ54" s="1"/>
      <c r="DA54" s="1"/>
      <c r="DB54" s="1"/>
      <c r="DC54" s="1"/>
      <c r="DD54" s="1"/>
      <c r="DE54" s="1"/>
      <c r="DF54" s="1"/>
    </row>
    <row r="55" spans="3:110" x14ac:dyDescent="0.25">
      <c r="C55" s="1"/>
      <c r="D55" s="1"/>
      <c r="E55" s="1"/>
      <c r="F55" s="1"/>
      <c r="G55" s="1"/>
      <c r="H55" s="1"/>
      <c r="I55" s="1"/>
      <c r="J55" s="1"/>
      <c r="K55" s="1"/>
      <c r="L55" s="1"/>
      <c r="M55" s="1"/>
      <c r="N55" s="1"/>
      <c r="O55" s="1"/>
      <c r="P55" s="1"/>
      <c r="Q55" s="1"/>
      <c r="R55" s="1"/>
      <c r="S55" s="1"/>
      <c r="T55" s="1"/>
      <c r="U55" s="1"/>
      <c r="V55" s="1"/>
      <c r="W55" s="1"/>
      <c r="X55" s="1"/>
      <c r="Y55" s="1"/>
      <c r="Z55" s="1"/>
      <c r="AA55" s="1"/>
      <c r="AB55" s="1"/>
      <c r="AC55" s="1"/>
      <c r="AD55" s="1"/>
      <c r="AE55" s="1"/>
      <c r="AF55" s="1"/>
      <c r="AG55" s="1"/>
      <c r="AH55" s="1"/>
      <c r="AI55" s="1"/>
      <c r="AJ55" s="1"/>
      <c r="AK55" s="1"/>
      <c r="AL55" s="1"/>
      <c r="AM55" s="1"/>
      <c r="AN55" s="1"/>
      <c r="AO55" s="1"/>
      <c r="AP55" s="1"/>
      <c r="AQ55" s="1"/>
      <c r="AR55" s="1"/>
      <c r="AS55" s="1"/>
      <c r="AT55" s="1"/>
      <c r="AU55" s="1"/>
      <c r="AV55" s="1"/>
      <c r="AW55" s="1"/>
      <c r="AX55" s="1"/>
      <c r="AY55" s="1"/>
      <c r="AZ55" s="1"/>
      <c r="BA55" s="1"/>
      <c r="BB55" s="1"/>
      <c r="BC55" s="1"/>
      <c r="BD55" s="1"/>
      <c r="BE55" s="1"/>
      <c r="BF55" s="1"/>
      <c r="BG55" s="1"/>
      <c r="BH55" s="1"/>
      <c r="BI55" s="1"/>
      <c r="BJ55" s="1"/>
      <c r="BK55" s="1"/>
      <c r="BL55" s="1"/>
      <c r="BM55" s="1"/>
      <c r="BN55" s="1"/>
      <c r="BO55" s="1"/>
      <c r="BP55" s="1"/>
      <c r="BQ55" s="1"/>
      <c r="BR55" s="1"/>
      <c r="BS55" s="1"/>
      <c r="BT55" s="1"/>
      <c r="BU55" s="1"/>
      <c r="BV55" s="1"/>
      <c r="BW55" s="1"/>
      <c r="BX55" s="1"/>
      <c r="BY55" s="1"/>
      <c r="BZ55" s="1"/>
      <c r="CA55" s="1"/>
      <c r="CB55" s="1"/>
      <c r="CC55" s="1"/>
      <c r="CD55" s="1"/>
      <c r="CE55" s="1"/>
      <c r="CF55" s="1"/>
      <c r="CG55" s="1"/>
      <c r="CH55" s="1"/>
      <c r="CI55" s="1"/>
      <c r="CJ55" s="1"/>
      <c r="CK55" s="1"/>
      <c r="CL55" s="1"/>
      <c r="CM55" s="1"/>
      <c r="CN55" s="1"/>
      <c r="CO55" s="1"/>
      <c r="CP55" s="1"/>
      <c r="CQ55" s="1"/>
      <c r="CR55" s="1"/>
      <c r="CS55" s="1"/>
      <c r="CT55" s="1"/>
      <c r="CU55" s="1"/>
      <c r="CV55" s="1"/>
      <c r="CW55" s="1"/>
      <c r="CX55" s="1"/>
      <c r="CY55" s="1"/>
      <c r="CZ55" s="1"/>
      <c r="DA55" s="1"/>
      <c r="DB55" s="1"/>
      <c r="DC55" s="1"/>
      <c r="DD55" s="1"/>
      <c r="DE55" s="1"/>
      <c r="DF55" s="1"/>
    </row>
    <row r="56" spans="3:110" x14ac:dyDescent="0.25">
      <c r="C56" s="1"/>
      <c r="D56" s="1"/>
      <c r="E56" s="1"/>
      <c r="F56" s="1"/>
      <c r="G56" s="1"/>
      <c r="H56" s="1"/>
      <c r="I56" s="1"/>
      <c r="J56" s="1"/>
      <c r="K56" s="1"/>
      <c r="L56" s="1"/>
      <c r="M56" s="1"/>
      <c r="N56" s="1"/>
      <c r="O56" s="1"/>
      <c r="P56" s="1"/>
      <c r="Q56" s="1"/>
      <c r="R56" s="1"/>
      <c r="S56" s="1"/>
      <c r="T56" s="1"/>
      <c r="U56" s="1"/>
      <c r="V56" s="1"/>
      <c r="W56" s="1"/>
      <c r="X56" s="1"/>
      <c r="Y56" s="1"/>
      <c r="Z56" s="1"/>
      <c r="AA56" s="1"/>
      <c r="AB56" s="1"/>
      <c r="AC56" s="1"/>
      <c r="AD56" s="1"/>
      <c r="AE56" s="1"/>
      <c r="AF56" s="1"/>
      <c r="AG56" s="1"/>
      <c r="AH56" s="1"/>
      <c r="AI56" s="1"/>
      <c r="AJ56" s="1"/>
      <c r="AK56" s="1"/>
      <c r="AL56" s="1"/>
      <c r="AM56" s="1"/>
      <c r="AN56" s="1"/>
      <c r="AO56" s="1"/>
      <c r="AP56" s="1"/>
      <c r="AQ56" s="1"/>
      <c r="AR56" s="1"/>
      <c r="AS56" s="1"/>
      <c r="AT56" s="1"/>
      <c r="AU56" s="1"/>
      <c r="AV56" s="1"/>
      <c r="AW56" s="1"/>
      <c r="AX56" s="1"/>
      <c r="AY56" s="1"/>
      <c r="AZ56" s="1"/>
      <c r="BA56" s="1"/>
      <c r="BB56" s="1"/>
      <c r="BC56" s="1"/>
      <c r="BD56" s="1"/>
      <c r="BE56" s="1"/>
      <c r="BF56" s="1"/>
      <c r="BG56" s="1"/>
      <c r="BH56" s="1"/>
      <c r="BI56" s="1"/>
      <c r="BJ56" s="1"/>
      <c r="BK56" s="1"/>
      <c r="BL56" s="1"/>
      <c r="BM56" s="1"/>
      <c r="BN56" s="1"/>
      <c r="BO56" s="1"/>
      <c r="BP56" s="1"/>
      <c r="BQ56" s="1"/>
      <c r="BR56" s="1"/>
      <c r="BS56" s="1"/>
      <c r="BT56" s="1"/>
      <c r="BU56" s="1"/>
      <c r="BV56" s="1"/>
      <c r="BW56" s="1"/>
      <c r="BX56" s="1"/>
      <c r="BY56" s="1"/>
      <c r="BZ56" s="1"/>
      <c r="CA56" s="1"/>
      <c r="CB56" s="1"/>
      <c r="CC56" s="1"/>
      <c r="CD56" s="1"/>
      <c r="CE56" s="1"/>
      <c r="CF56" s="1"/>
      <c r="CG56" s="1"/>
      <c r="CH56" s="1"/>
      <c r="CI56" s="1"/>
      <c r="CJ56" s="1"/>
      <c r="CK56" s="1"/>
      <c r="CL56" s="1"/>
      <c r="CM56" s="1"/>
      <c r="CN56" s="1"/>
      <c r="CO56" s="1"/>
      <c r="CP56" s="1"/>
      <c r="CQ56" s="1"/>
      <c r="CR56" s="1"/>
      <c r="CS56" s="1"/>
      <c r="CT56" s="1"/>
      <c r="CU56" s="1"/>
      <c r="CV56" s="1"/>
      <c r="CW56" s="1"/>
      <c r="CX56" s="1"/>
      <c r="CY56" s="1"/>
      <c r="CZ56" s="1"/>
      <c r="DA56" s="1"/>
      <c r="DB56" s="1"/>
      <c r="DC56" s="1"/>
      <c r="DD56" s="1"/>
      <c r="DE56" s="1"/>
      <c r="DF56" s="1"/>
    </row>
    <row r="57" spans="3:110" x14ac:dyDescent="0.25">
      <c r="C57" s="1"/>
      <c r="D57" s="1"/>
      <c r="E57" s="1"/>
      <c r="F57" s="1"/>
      <c r="G57" s="1"/>
      <c r="H57" s="1"/>
      <c r="I57" s="1"/>
      <c r="J57" s="1"/>
      <c r="K57" s="1"/>
      <c r="L57" s="1"/>
      <c r="M57" s="1"/>
      <c r="N57" s="1"/>
      <c r="O57" s="1"/>
      <c r="P57" s="1"/>
      <c r="Q57" s="1"/>
      <c r="R57" s="1"/>
      <c r="S57" s="1"/>
      <c r="T57" s="1"/>
      <c r="U57" s="1"/>
      <c r="V57" s="1"/>
      <c r="W57" s="1"/>
      <c r="X57" s="1"/>
      <c r="Y57" s="1"/>
      <c r="Z57" s="1"/>
      <c r="AA57" s="1"/>
      <c r="AB57" s="1"/>
      <c r="AC57" s="1"/>
      <c r="AD57" s="1"/>
      <c r="AE57" s="1"/>
      <c r="AF57" s="1"/>
      <c r="AG57" s="1"/>
      <c r="AH57" s="1"/>
      <c r="AI57" s="1"/>
      <c r="AJ57" s="1"/>
      <c r="AK57" s="1"/>
      <c r="AL57" s="1"/>
      <c r="AM57" s="1"/>
      <c r="AN57" s="1"/>
      <c r="AO57" s="1"/>
      <c r="AP57" s="1"/>
      <c r="AQ57" s="1"/>
      <c r="AR57" s="1"/>
      <c r="AS57" s="1"/>
      <c r="AT57" s="1"/>
      <c r="AU57" s="1"/>
      <c r="AV57" s="1"/>
      <c r="AW57" s="1"/>
      <c r="AX57" s="1"/>
      <c r="AY57" s="1"/>
      <c r="AZ57" s="1"/>
      <c r="BA57" s="1"/>
      <c r="BB57" s="1"/>
      <c r="BC57" s="1"/>
      <c r="BD57" s="1"/>
      <c r="BE57" s="1"/>
      <c r="BF57" s="1"/>
      <c r="BG57" s="1"/>
      <c r="BH57" s="1"/>
      <c r="BI57" s="1"/>
      <c r="BJ57" s="1"/>
      <c r="BK57" s="1"/>
      <c r="BL57" s="1"/>
      <c r="BM57" s="1"/>
      <c r="BN57" s="1"/>
      <c r="BO57" s="1"/>
      <c r="BP57" s="1"/>
      <c r="BQ57" s="1"/>
      <c r="BR57" s="1"/>
      <c r="BS57" s="1"/>
      <c r="BT57" s="1"/>
      <c r="BU57" s="1"/>
      <c r="BV57" s="1"/>
      <c r="BW57" s="1"/>
      <c r="BX57" s="1"/>
      <c r="BY57" s="1"/>
      <c r="BZ57" s="1"/>
      <c r="CA57" s="1"/>
      <c r="CB57" s="1"/>
      <c r="CC57" s="1"/>
      <c r="CD57" s="1"/>
      <c r="CE57" s="1"/>
      <c r="CF57" s="1"/>
      <c r="CG57" s="1"/>
      <c r="CH57" s="1"/>
      <c r="CI57" s="1"/>
      <c r="CJ57" s="1"/>
      <c r="CK57" s="1"/>
      <c r="CL57" s="1"/>
      <c r="CM57" s="1"/>
      <c r="CN57" s="1"/>
      <c r="CO57" s="1"/>
      <c r="CP57" s="1"/>
      <c r="CQ57" s="1"/>
      <c r="CR57" s="1"/>
      <c r="CS57" s="1"/>
      <c r="CT57" s="1"/>
      <c r="CU57" s="1"/>
      <c r="CV57" s="1"/>
      <c r="CW57" s="1"/>
      <c r="CX57" s="1"/>
      <c r="CY57" s="1"/>
      <c r="CZ57" s="1"/>
      <c r="DA57" s="1"/>
      <c r="DB57" s="1"/>
      <c r="DC57" s="1"/>
      <c r="DD57" s="1"/>
      <c r="DE57" s="1"/>
      <c r="DF57" s="1"/>
    </row>
    <row r="58" spans="3:110" x14ac:dyDescent="0.25">
      <c r="C58" s="1"/>
      <c r="D58" s="1"/>
      <c r="E58" s="1"/>
      <c r="F58" s="1"/>
      <c r="G58" s="1"/>
      <c r="H58" s="1"/>
      <c r="I58" s="1"/>
      <c r="J58" s="1"/>
      <c r="K58" s="1"/>
      <c r="L58" s="1"/>
      <c r="M58" s="1"/>
      <c r="N58" s="1"/>
      <c r="O58" s="1"/>
      <c r="P58" s="1"/>
      <c r="Q58" s="1"/>
      <c r="R58" s="1"/>
      <c r="S58" s="1"/>
      <c r="T58" s="1"/>
      <c r="U58" s="1"/>
      <c r="V58" s="1"/>
      <c r="W58" s="1"/>
      <c r="X58" s="1"/>
      <c r="Y58" s="1"/>
      <c r="Z58" s="1"/>
      <c r="AA58" s="1"/>
      <c r="AB58" s="1"/>
      <c r="AC58" s="1"/>
      <c r="AD58" s="1"/>
      <c r="AE58" s="1"/>
      <c r="AF58" s="1"/>
      <c r="AG58" s="1"/>
      <c r="AH58" s="1"/>
      <c r="AI58" s="1"/>
      <c r="AJ58" s="1"/>
      <c r="AK58" s="1"/>
      <c r="AL58" s="1"/>
      <c r="AM58" s="1"/>
      <c r="AN58" s="1"/>
      <c r="AO58" s="1"/>
      <c r="AP58" s="1"/>
      <c r="AQ58" s="1"/>
      <c r="AR58" s="1"/>
      <c r="AS58" s="1"/>
      <c r="AT58" s="1"/>
      <c r="AU58" s="1"/>
      <c r="AV58" s="1"/>
      <c r="AW58" s="1"/>
      <c r="AX58" s="1"/>
      <c r="AY58" s="1"/>
      <c r="AZ58" s="1"/>
      <c r="BA58" s="1"/>
      <c r="BB58" s="1"/>
      <c r="BC58" s="1"/>
      <c r="BD58" s="1"/>
      <c r="BE58" s="1"/>
      <c r="BF58" s="1"/>
      <c r="BG58" s="1"/>
      <c r="BH58" s="1"/>
      <c r="BI58" s="1"/>
      <c r="BJ58" s="1"/>
      <c r="BK58" s="1"/>
      <c r="BL58" s="1"/>
      <c r="BM58" s="1"/>
      <c r="BN58" s="1"/>
      <c r="BO58" s="1"/>
      <c r="BP58" s="1"/>
      <c r="BQ58" s="1"/>
      <c r="BR58" s="1"/>
      <c r="BS58" s="1"/>
      <c r="BT58" s="1"/>
      <c r="BU58" s="1"/>
      <c r="BV58" s="1"/>
    </row>
  </sheetData>
  <mergeCells count="4">
    <mergeCell ref="V3:V7"/>
    <mergeCell ref="V20:V30"/>
    <mergeCell ref="V32:V33"/>
    <mergeCell ref="V35:V44"/>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C45B88-9DEA-41FC-8EB1-3227C6BC7900}">
  <dimension ref="A1:AT31"/>
  <sheetViews>
    <sheetView topLeftCell="N1" workbookViewId="0">
      <selection activeCell="AB19" sqref="AB19:AJ31"/>
    </sheetView>
  </sheetViews>
  <sheetFormatPr defaultRowHeight="15" x14ac:dyDescent="0.25"/>
  <cols>
    <col min="3" max="3" width="10.5703125" bestFit="1" customWidth="1"/>
    <col min="4" max="4" width="9.5703125" customWidth="1"/>
    <col min="5" max="5" width="10.7109375" bestFit="1" customWidth="1"/>
    <col min="6" max="9" width="10.5703125" customWidth="1"/>
    <col min="10" max="11" width="10.7109375" bestFit="1" customWidth="1"/>
    <col min="12" max="12" width="10.5703125" customWidth="1"/>
    <col min="13" max="13" width="11.5703125" bestFit="1" customWidth="1"/>
    <col min="14" max="17" width="10.5703125" customWidth="1"/>
    <col min="18" max="18" width="11.5703125" bestFit="1" customWidth="1"/>
    <col min="38" max="46" width="10.140625" customWidth="1"/>
  </cols>
  <sheetData>
    <row r="1" spans="1:46" x14ac:dyDescent="0.25">
      <c r="A1" t="s">
        <v>112</v>
      </c>
      <c r="B1" t="s">
        <v>94</v>
      </c>
      <c r="S1" s="42"/>
      <c r="T1" s="43"/>
      <c r="U1" s="43"/>
      <c r="V1" s="43"/>
      <c r="W1" s="44" t="s">
        <v>13</v>
      </c>
      <c r="X1" s="43"/>
      <c r="Y1" s="43"/>
      <c r="Z1" s="43"/>
      <c r="AA1" s="45"/>
      <c r="AB1" s="42"/>
      <c r="AC1" s="43"/>
      <c r="AD1" s="43"/>
      <c r="AE1" s="43"/>
      <c r="AF1" s="44" t="s">
        <v>14</v>
      </c>
      <c r="AG1" s="43"/>
      <c r="AH1" s="43"/>
      <c r="AI1" s="43"/>
      <c r="AJ1" s="45"/>
    </row>
    <row r="2" spans="1:46" x14ac:dyDescent="0.25">
      <c r="C2" s="96"/>
      <c r="D2" s="97"/>
      <c r="E2" s="97" t="s">
        <v>110</v>
      </c>
      <c r="F2" s="97"/>
      <c r="G2" s="97"/>
      <c r="H2" s="97"/>
      <c r="I2" s="97"/>
      <c r="J2" s="98"/>
      <c r="K2" s="3"/>
      <c r="L2" s="3"/>
      <c r="M2" s="3" t="s">
        <v>111</v>
      </c>
      <c r="N2" s="3"/>
      <c r="O2" s="3"/>
      <c r="P2" s="3"/>
      <c r="Q2" s="3"/>
      <c r="R2" s="7"/>
      <c r="S2" s="60"/>
      <c r="T2" s="61" t="s">
        <v>118</v>
      </c>
      <c r="U2" s="61"/>
      <c r="V2" s="61"/>
      <c r="W2" s="62" t="s">
        <v>119</v>
      </c>
      <c r="X2" s="61"/>
      <c r="Y2" s="61"/>
      <c r="Z2" s="61" t="s">
        <v>120</v>
      </c>
      <c r="AA2" s="63"/>
      <c r="AB2" s="60"/>
      <c r="AC2" s="61" t="s">
        <v>118</v>
      </c>
      <c r="AD2" s="61"/>
      <c r="AE2" s="61"/>
      <c r="AF2" s="62" t="s">
        <v>119</v>
      </c>
      <c r="AG2" s="61"/>
      <c r="AH2" s="61"/>
      <c r="AI2" s="61" t="s">
        <v>120</v>
      </c>
      <c r="AJ2" s="63"/>
      <c r="AK2" s="2"/>
    </row>
    <row r="3" spans="1:46" x14ac:dyDescent="0.25">
      <c r="B3" s="20" t="s">
        <v>0</v>
      </c>
      <c r="C3" s="106">
        <v>0.38768489372751486</v>
      </c>
      <c r="D3" s="107">
        <v>0.40532882103499374</v>
      </c>
      <c r="E3" s="107">
        <v>0.45614201407758037</v>
      </c>
      <c r="F3" s="107">
        <v>0.46777709871305773</v>
      </c>
      <c r="G3" s="107">
        <v>0.504170105089772</v>
      </c>
      <c r="H3" s="107">
        <v>0.52797922762179206</v>
      </c>
      <c r="I3" s="107">
        <v>0.44384348814072944</v>
      </c>
      <c r="J3" s="108">
        <v>0.43300039662990963</v>
      </c>
      <c r="K3" s="5">
        <v>0.04</v>
      </c>
      <c r="L3" s="5"/>
      <c r="M3" s="5">
        <v>0.04</v>
      </c>
      <c r="N3" s="5"/>
      <c r="O3" s="5">
        <v>0.04</v>
      </c>
      <c r="P3" s="5">
        <v>0.04</v>
      </c>
      <c r="Q3" s="5">
        <v>0.04</v>
      </c>
      <c r="R3" s="6"/>
      <c r="S3" s="56">
        <v>88.317999999999998</v>
      </c>
      <c r="T3" s="52">
        <v>80.944400000000002</v>
      </c>
      <c r="U3" s="53">
        <v>74.905000000000001</v>
      </c>
      <c r="V3" s="51">
        <v>76.194500000000005</v>
      </c>
      <c r="W3" s="52">
        <v>42.580100000000002</v>
      </c>
      <c r="X3" s="53">
        <v>48.466700000000003</v>
      </c>
      <c r="Y3" s="51">
        <v>70.424400000000006</v>
      </c>
      <c r="Z3" s="52">
        <v>81.250299999999996</v>
      </c>
      <c r="AA3" s="57">
        <v>73.548900000000003</v>
      </c>
      <c r="AB3" s="56">
        <v>0.31259999999999999</v>
      </c>
      <c r="AC3" s="52">
        <v>0.2369</v>
      </c>
      <c r="AD3" s="53">
        <v>0.15060000000000001</v>
      </c>
      <c r="AE3" s="51">
        <v>0.48920000000000002</v>
      </c>
      <c r="AF3" s="52">
        <v>0.14949999999999999</v>
      </c>
      <c r="AG3" s="53">
        <v>0.1525</v>
      </c>
      <c r="AH3" s="51">
        <v>0.58640000000000003</v>
      </c>
      <c r="AI3" s="52">
        <v>0.40060000000000001</v>
      </c>
      <c r="AJ3" s="57">
        <v>0.41039999999999999</v>
      </c>
      <c r="AK3" s="2"/>
    </row>
    <row r="4" spans="1:46" x14ac:dyDescent="0.25">
      <c r="B4" s="11" t="s">
        <v>1</v>
      </c>
      <c r="C4" s="14">
        <v>0.26097700000000001</v>
      </c>
      <c r="D4" s="15">
        <v>0.254519</v>
      </c>
      <c r="E4" s="15">
        <v>0.28409899999999999</v>
      </c>
      <c r="F4" s="15"/>
      <c r="G4" s="15"/>
      <c r="H4" s="15"/>
      <c r="I4" s="15"/>
      <c r="J4" s="16"/>
      <c r="K4" s="15">
        <v>0.26738099999999998</v>
      </c>
      <c r="L4" s="15">
        <v>0.104964</v>
      </c>
      <c r="M4" s="15">
        <v>0.116757</v>
      </c>
      <c r="N4" s="15"/>
      <c r="O4" s="15"/>
      <c r="P4" s="15"/>
      <c r="Q4" s="15"/>
      <c r="R4" s="16"/>
      <c r="S4" s="46">
        <v>0.90305899999999995</v>
      </c>
      <c r="T4" s="5">
        <v>0.68365699999999996</v>
      </c>
      <c r="U4" s="55">
        <v>0.23352600000000001</v>
      </c>
      <c r="V4" s="54">
        <v>7.4921000000000001E-2</v>
      </c>
      <c r="W4" s="5">
        <v>0.14072899999999999</v>
      </c>
      <c r="X4" s="55">
        <v>0.20035</v>
      </c>
      <c r="Y4" s="54">
        <v>0.45148899999999997</v>
      </c>
      <c r="Z4" s="5">
        <v>0.131443</v>
      </c>
      <c r="AA4" s="47">
        <v>0.20035</v>
      </c>
      <c r="AB4" s="46">
        <v>0.24732152506756727</v>
      </c>
      <c r="AC4" s="5">
        <v>3.5191397475827356E-2</v>
      </c>
      <c r="AD4" s="55">
        <v>0.16261845117599763</v>
      </c>
      <c r="AE4" s="54">
        <v>3.0220678078990672E-2</v>
      </c>
      <c r="AF4" s="5">
        <v>2.5194795564088719E-2</v>
      </c>
      <c r="AG4" s="55">
        <v>0.12617705638574375</v>
      </c>
      <c r="AH4" s="54">
        <v>0.26768621716699209</v>
      </c>
      <c r="AI4" s="5">
        <v>0.23416598105179487</v>
      </c>
      <c r="AJ4" s="47">
        <v>3.9541132362670914E-2</v>
      </c>
      <c r="AL4" s="164" t="s">
        <v>18</v>
      </c>
      <c r="AM4" s="164"/>
      <c r="AN4" s="164"/>
      <c r="AO4" s="164"/>
      <c r="AP4" s="164"/>
      <c r="AQ4" s="164"/>
      <c r="AR4" s="164"/>
      <c r="AS4" s="164"/>
      <c r="AT4" s="164"/>
    </row>
    <row r="5" spans="1:46" x14ac:dyDescent="0.25">
      <c r="B5" s="11" t="s">
        <v>2</v>
      </c>
      <c r="C5" s="14">
        <v>0.45603100000000002</v>
      </c>
      <c r="D5" s="15">
        <v>0.44351299999999999</v>
      </c>
      <c r="E5" s="15">
        <v>0.608595</v>
      </c>
      <c r="F5" s="15"/>
      <c r="G5" s="15"/>
      <c r="H5" s="15"/>
      <c r="I5" s="15"/>
      <c r="J5" s="16"/>
      <c r="K5" s="15">
        <v>0.245614</v>
      </c>
      <c r="L5" s="15">
        <v>0.27638499999999999</v>
      </c>
      <c r="M5" s="15">
        <v>9.7210000000000005E-2</v>
      </c>
      <c r="N5" s="15"/>
      <c r="O5" s="15"/>
      <c r="P5" s="15"/>
      <c r="Q5" s="15"/>
      <c r="R5" s="16"/>
      <c r="S5" s="46">
        <v>0.164464</v>
      </c>
      <c r="T5" s="5">
        <v>0.22434200000000001</v>
      </c>
      <c r="U5" s="55">
        <v>0.14981</v>
      </c>
      <c r="V5" s="54">
        <v>0.159522</v>
      </c>
      <c r="W5" s="5">
        <v>0.103504</v>
      </c>
      <c r="X5" s="55">
        <v>0.103398</v>
      </c>
      <c r="Y5" s="54">
        <v>0.16819500000000001</v>
      </c>
      <c r="Z5" s="5">
        <v>0.105091</v>
      </c>
      <c r="AA5" s="47">
        <v>0.103398</v>
      </c>
      <c r="AB5" s="46">
        <v>0.28992823519412186</v>
      </c>
      <c r="AC5" s="5">
        <v>9.265196628188388E-2</v>
      </c>
      <c r="AD5" s="55">
        <v>0.15382395038781194</v>
      </c>
      <c r="AE5" s="54">
        <v>0.10903033979868761</v>
      </c>
      <c r="AF5" s="5">
        <v>8.5201924571948681E-2</v>
      </c>
      <c r="AG5" s="55">
        <v>0.17055737762396725</v>
      </c>
      <c r="AH5" s="54">
        <v>0.22311434668203958</v>
      </c>
      <c r="AI5" s="5">
        <v>0.24458126033034616</v>
      </c>
      <c r="AJ5" s="47">
        <v>0.11234815925991914</v>
      </c>
      <c r="AL5" s="164"/>
      <c r="AM5" s="164"/>
      <c r="AN5" s="164"/>
      <c r="AO5" s="164"/>
      <c r="AP5" s="164"/>
      <c r="AQ5" s="164"/>
      <c r="AR5" s="164"/>
      <c r="AS5" s="164"/>
      <c r="AT5" s="164"/>
    </row>
    <row r="6" spans="1:46" x14ac:dyDescent="0.25">
      <c r="B6" s="11" t="s">
        <v>3</v>
      </c>
      <c r="C6" s="14">
        <v>1.1556200000000001</v>
      </c>
      <c r="D6" s="15">
        <v>1.926463</v>
      </c>
      <c r="E6" s="15">
        <v>1.362452</v>
      </c>
      <c r="F6" s="15"/>
      <c r="G6" s="15"/>
      <c r="H6" s="15"/>
      <c r="I6" s="15"/>
      <c r="J6" s="16"/>
      <c r="K6" s="15">
        <v>0.04</v>
      </c>
      <c r="L6" s="15">
        <v>0.04</v>
      </c>
      <c r="M6" s="15">
        <v>0.04</v>
      </c>
      <c r="N6" s="15"/>
      <c r="O6" s="15"/>
      <c r="P6" s="15"/>
      <c r="Q6" s="15"/>
      <c r="R6" s="16"/>
      <c r="S6" s="46"/>
      <c r="T6" s="5">
        <v>0.97023599999999999</v>
      </c>
      <c r="U6" s="55"/>
      <c r="V6" s="54">
        <v>3.0183999999999999E-2</v>
      </c>
      <c r="W6" s="5">
        <v>0.787771</v>
      </c>
      <c r="X6" s="55">
        <v>0.72802800000000001</v>
      </c>
      <c r="Y6" s="54">
        <v>0.37436199999999997</v>
      </c>
      <c r="Z6" s="5">
        <v>0.96657599999999999</v>
      </c>
      <c r="AA6" s="47">
        <v>0.72802800000000001</v>
      </c>
      <c r="AB6" s="46">
        <v>60</v>
      </c>
      <c r="AC6" s="5">
        <v>60</v>
      </c>
      <c r="AD6" s="55">
        <v>60</v>
      </c>
      <c r="AE6" s="54">
        <v>60</v>
      </c>
      <c r="AF6" s="5">
        <v>60</v>
      </c>
      <c r="AG6" s="55">
        <v>60</v>
      </c>
      <c r="AH6" s="54">
        <v>60</v>
      </c>
      <c r="AI6" s="5">
        <v>60</v>
      </c>
      <c r="AJ6" s="47">
        <v>60</v>
      </c>
      <c r="AL6" s="164"/>
      <c r="AM6" s="164"/>
      <c r="AN6" s="164"/>
      <c r="AO6" s="164"/>
      <c r="AP6" s="164"/>
      <c r="AQ6" s="164"/>
      <c r="AR6" s="164"/>
      <c r="AS6" s="164"/>
      <c r="AT6" s="164"/>
    </row>
    <row r="7" spans="1:46" x14ac:dyDescent="0.25">
      <c r="B7" s="11" t="s">
        <v>4</v>
      </c>
      <c r="C7" s="14">
        <v>0.149287</v>
      </c>
      <c r="D7" s="15">
        <v>0.155747</v>
      </c>
      <c r="E7" s="15">
        <v>0.14255799999999999</v>
      </c>
      <c r="F7" s="15"/>
      <c r="G7" s="15"/>
      <c r="H7" s="15"/>
      <c r="I7" s="15"/>
      <c r="J7" s="16"/>
      <c r="K7" s="15">
        <v>0.26729700000000001</v>
      </c>
      <c r="L7" s="15">
        <v>0.24569199999999999</v>
      </c>
      <c r="M7" s="15">
        <v>0.16152</v>
      </c>
      <c r="N7" s="15"/>
      <c r="O7" s="15"/>
      <c r="P7" s="15"/>
      <c r="Q7" s="15"/>
      <c r="R7" s="16"/>
      <c r="S7" s="46">
        <v>5.4059999999999997E-2</v>
      </c>
      <c r="T7" s="5">
        <v>0.15363499999999999</v>
      </c>
      <c r="U7" s="55">
        <v>0.10467</v>
      </c>
      <c r="V7" s="54">
        <v>0.12510099999999999</v>
      </c>
      <c r="W7" s="5">
        <v>4.8184999999999999E-2</v>
      </c>
      <c r="X7" s="55">
        <v>0.111801</v>
      </c>
      <c r="Y7" s="54">
        <v>0.20146500000000001</v>
      </c>
      <c r="Z7" s="5">
        <v>0.15695999999999999</v>
      </c>
      <c r="AA7" s="47">
        <v>8.1368999999999997E-2</v>
      </c>
      <c r="AB7" s="46">
        <v>0.88135832619129695</v>
      </c>
      <c r="AC7" s="5">
        <v>0.22950275123620284</v>
      </c>
      <c r="AD7" s="55">
        <v>0.5220726842691521</v>
      </c>
      <c r="AE7" s="54">
        <v>0.3330846357900844</v>
      </c>
      <c r="AF7" s="5">
        <v>0.26357530272302732</v>
      </c>
      <c r="AG7" s="55">
        <v>0.36966565589176748</v>
      </c>
      <c r="AH7" s="54">
        <v>0.30122097458046965</v>
      </c>
      <c r="AI7" s="5">
        <v>0.36453923115525672</v>
      </c>
      <c r="AJ7" s="47">
        <v>0.3122881025281633</v>
      </c>
    </row>
    <row r="8" spans="1:46" x14ac:dyDescent="0.25">
      <c r="B8" s="11" t="s">
        <v>5</v>
      </c>
      <c r="C8" s="14">
        <v>0.18045800000000001</v>
      </c>
      <c r="D8" s="15">
        <v>0.22181400000000001</v>
      </c>
      <c r="E8" s="15">
        <v>0.16115399999999999</v>
      </c>
      <c r="F8" s="15"/>
      <c r="G8" s="15"/>
      <c r="H8" s="15"/>
      <c r="I8" s="15"/>
      <c r="J8" s="16"/>
      <c r="K8" s="15">
        <v>0.223167</v>
      </c>
      <c r="L8" s="15">
        <v>0.12277299999999999</v>
      </c>
      <c r="M8" s="15">
        <v>0.149862</v>
      </c>
      <c r="N8" s="15"/>
      <c r="O8" s="15"/>
      <c r="P8" s="15"/>
      <c r="Q8" s="15"/>
      <c r="R8" s="16"/>
      <c r="S8" s="46">
        <v>0.13724700000000001</v>
      </c>
      <c r="T8" s="5">
        <v>0.10062500000000001</v>
      </c>
      <c r="U8" s="55">
        <v>0.145592</v>
      </c>
      <c r="V8" s="54">
        <v>9.3432000000000001E-2</v>
      </c>
      <c r="W8" s="5">
        <v>4.1829999999999999E-2</v>
      </c>
      <c r="X8" s="55">
        <v>0.170485</v>
      </c>
      <c r="Y8" s="54">
        <v>0.21771599999999999</v>
      </c>
      <c r="Z8" s="5">
        <v>8.9708999999999997E-2</v>
      </c>
      <c r="AA8" s="47">
        <v>0.170485</v>
      </c>
      <c r="AB8" s="46">
        <v>3.1105628639141077E-2</v>
      </c>
      <c r="AC8" s="5">
        <v>3.8212949170522564E-2</v>
      </c>
      <c r="AD8" s="55">
        <v>2.9203865265535423E-2</v>
      </c>
      <c r="AE8" s="54">
        <v>7.8584778233419209E-2</v>
      </c>
      <c r="AF8" s="5">
        <v>4.7418750363602949E-2</v>
      </c>
      <c r="AG8" s="55">
        <v>3.7213438685056131E-2</v>
      </c>
      <c r="AH8" s="54">
        <v>4.4214626433356795E-2</v>
      </c>
      <c r="AI8" s="5">
        <v>7.4188367052342982E-2</v>
      </c>
      <c r="AJ8" s="47">
        <v>9.6802070980634855E-2</v>
      </c>
      <c r="AL8" s="164" t="s">
        <v>106</v>
      </c>
      <c r="AM8" s="164"/>
      <c r="AN8" s="164"/>
      <c r="AO8" s="164"/>
      <c r="AP8" s="164"/>
      <c r="AQ8" s="164"/>
      <c r="AR8" s="164"/>
      <c r="AS8" s="164"/>
      <c r="AT8" s="164"/>
    </row>
    <row r="9" spans="1:46" x14ac:dyDescent="0.25">
      <c r="B9" s="11" t="s">
        <v>6</v>
      </c>
      <c r="C9" s="14">
        <v>9.8362000000000005E-2</v>
      </c>
      <c r="D9" s="15">
        <v>9.6951999999999997E-2</v>
      </c>
      <c r="E9" s="15">
        <v>8.8356000000000004E-2</v>
      </c>
      <c r="F9" s="15"/>
      <c r="G9" s="15"/>
      <c r="H9" s="15"/>
      <c r="I9" s="15"/>
      <c r="J9" s="16"/>
      <c r="K9" s="15">
        <v>9.7975000000000007E-2</v>
      </c>
      <c r="L9" s="15">
        <v>6.9930999999999993E-2</v>
      </c>
      <c r="M9" s="15">
        <v>8.7591000000000002E-2</v>
      </c>
      <c r="N9" s="15"/>
      <c r="O9" s="15"/>
      <c r="P9" s="15"/>
      <c r="Q9" s="15"/>
      <c r="R9" s="16"/>
      <c r="S9" s="46">
        <v>0.12895599999999999</v>
      </c>
      <c r="T9" s="5">
        <v>0.17549699999999999</v>
      </c>
      <c r="U9" s="55">
        <v>7.5902999999999998E-2</v>
      </c>
      <c r="V9" s="54">
        <v>8.0551999999999999E-2</v>
      </c>
      <c r="W9" s="5">
        <v>0.174959</v>
      </c>
      <c r="X9" s="55"/>
      <c r="Y9" s="54">
        <v>7.5472999999999998E-2</v>
      </c>
      <c r="Z9" s="5">
        <v>5.3566000000000003E-2</v>
      </c>
      <c r="AA9" s="47">
        <v>5.5236E-2</v>
      </c>
      <c r="AB9" s="46">
        <v>7.6277742141281052E-2</v>
      </c>
      <c r="AC9" s="5">
        <v>6.3283265405106828E-2</v>
      </c>
      <c r="AD9" s="55">
        <v>0.10214209983280248</v>
      </c>
      <c r="AE9" s="54">
        <v>7.6277742141281052E-2</v>
      </c>
      <c r="AF9" s="5">
        <v>6.3283265405106828E-2</v>
      </c>
      <c r="AG9" s="55">
        <v>0.10214209983280248</v>
      </c>
      <c r="AH9" s="54">
        <v>0.10025239742801739</v>
      </c>
      <c r="AI9" s="5">
        <v>0.11773784248883491</v>
      </c>
      <c r="AJ9" s="47">
        <v>0.10021751811289638</v>
      </c>
      <c r="AL9" s="164"/>
      <c r="AM9" s="164"/>
      <c r="AN9" s="164"/>
      <c r="AO9" s="164"/>
      <c r="AP9" s="164"/>
      <c r="AQ9" s="164"/>
      <c r="AR9" s="164"/>
      <c r="AS9" s="164"/>
      <c r="AT9" s="164"/>
    </row>
    <row r="10" spans="1:46" x14ac:dyDescent="0.25">
      <c r="B10" s="11" t="s">
        <v>7</v>
      </c>
      <c r="C10" s="14">
        <v>0.79914200000000002</v>
      </c>
      <c r="D10" s="15">
        <v>0.52186500000000002</v>
      </c>
      <c r="E10" s="15">
        <v>0.72584099999999996</v>
      </c>
      <c r="F10" s="15"/>
      <c r="G10" s="15"/>
      <c r="H10" s="15"/>
      <c r="I10" s="15"/>
      <c r="J10" s="16"/>
      <c r="K10" s="15">
        <v>7.7729999999999994E-2</v>
      </c>
      <c r="L10" s="15">
        <v>0.122276</v>
      </c>
      <c r="M10" s="15">
        <v>0.12961400000000001</v>
      </c>
      <c r="N10" s="15"/>
      <c r="O10" s="15"/>
      <c r="P10" s="15"/>
      <c r="Q10" s="15"/>
      <c r="R10" s="16"/>
      <c r="S10" s="46">
        <v>1.415557</v>
      </c>
      <c r="T10" s="5">
        <v>2.1094919999999999</v>
      </c>
      <c r="U10" s="55">
        <v>2.3955660000000001</v>
      </c>
      <c r="V10" s="54">
        <v>0.109919</v>
      </c>
      <c r="W10" s="5">
        <v>0.76590400000000003</v>
      </c>
      <c r="X10" s="55">
        <v>1.580298</v>
      </c>
      <c r="Y10" s="54">
        <v>2.7649339999999998</v>
      </c>
      <c r="Z10" s="5">
        <v>1.0773779999999999</v>
      </c>
      <c r="AA10" s="47">
        <v>1.580298</v>
      </c>
      <c r="AB10" s="46">
        <v>0.79183515266241689</v>
      </c>
      <c r="AC10" s="5">
        <v>1.1150856054486711</v>
      </c>
      <c r="AD10" s="55">
        <v>2.2199277426388337</v>
      </c>
      <c r="AE10" s="54">
        <v>1.1899193229640759</v>
      </c>
      <c r="AF10" s="5">
        <v>0.85141955741260378</v>
      </c>
      <c r="AG10" s="55">
        <v>1.6999755492842472</v>
      </c>
      <c r="AH10" s="54">
        <v>0.4373217312522476</v>
      </c>
      <c r="AI10" s="5">
        <v>0.45301262071629322</v>
      </c>
      <c r="AJ10" s="47">
        <v>0.3604957316548289</v>
      </c>
      <c r="AL10" s="164"/>
      <c r="AM10" s="164"/>
      <c r="AN10" s="164"/>
      <c r="AO10" s="164"/>
      <c r="AP10" s="164"/>
      <c r="AQ10" s="164"/>
      <c r="AR10" s="164"/>
      <c r="AS10" s="164"/>
      <c r="AT10" s="164"/>
    </row>
    <row r="11" spans="1:46" x14ac:dyDescent="0.25">
      <c r="B11" s="11" t="s">
        <v>109</v>
      </c>
      <c r="C11" s="14">
        <v>3.6835640000000001</v>
      </c>
      <c r="D11" s="15">
        <v>2.9415789999999999</v>
      </c>
      <c r="E11" s="15">
        <v>3.7434720000000001</v>
      </c>
      <c r="F11" s="15"/>
      <c r="G11" s="15"/>
      <c r="H11" s="15"/>
      <c r="I11" s="15"/>
      <c r="J11" s="16"/>
      <c r="K11" s="15">
        <v>2.359445</v>
      </c>
      <c r="L11" s="15">
        <v>1.9427380000000001</v>
      </c>
      <c r="M11" s="15">
        <v>3.0979999999999999</v>
      </c>
      <c r="N11" s="15"/>
      <c r="O11" s="15"/>
      <c r="P11" s="15"/>
      <c r="Q11" s="15"/>
      <c r="R11" s="16"/>
      <c r="S11" s="46">
        <v>8.8571340000000003</v>
      </c>
      <c r="T11" s="5">
        <v>7.6517010000000001</v>
      </c>
      <c r="U11" s="55">
        <v>8.6596299999999999</v>
      </c>
      <c r="V11" s="54">
        <v>3.4255770000000001</v>
      </c>
      <c r="W11" s="5">
        <v>5.1055080000000004</v>
      </c>
      <c r="X11" s="55">
        <v>17.879280000000001</v>
      </c>
      <c r="Y11" s="54">
        <v>33.386569999999999</v>
      </c>
      <c r="Z11" s="5">
        <v>7.315518</v>
      </c>
      <c r="AA11" s="47">
        <v>17.879280000000001</v>
      </c>
      <c r="AB11" s="46">
        <v>9.1953573546205654</v>
      </c>
      <c r="AC11" s="5">
        <v>6.3898889675513013</v>
      </c>
      <c r="AD11" s="55">
        <v>12.280086576376315</v>
      </c>
      <c r="AE11" s="54">
        <v>6.7017483474405966</v>
      </c>
      <c r="AF11" s="5">
        <v>10.865813549010891</v>
      </c>
      <c r="AG11" s="55">
        <v>8.9658357224145355</v>
      </c>
      <c r="AH11" s="54">
        <v>4.3020778426524089</v>
      </c>
      <c r="AI11" s="5">
        <v>3.5574002680732901</v>
      </c>
      <c r="AJ11" s="47">
        <v>4.8228672212722952</v>
      </c>
      <c r="AL11" s="164"/>
      <c r="AM11" s="164"/>
      <c r="AN11" s="164"/>
      <c r="AO11" s="164"/>
      <c r="AP11" s="164"/>
      <c r="AQ11" s="164"/>
      <c r="AR11" s="164"/>
      <c r="AS11" s="164"/>
      <c r="AT11" s="164"/>
    </row>
    <row r="12" spans="1:46" x14ac:dyDescent="0.25">
      <c r="B12" s="11" t="s">
        <v>9</v>
      </c>
      <c r="C12" s="14">
        <v>0.202483</v>
      </c>
      <c r="D12" s="15">
        <v>0.39012999999999998</v>
      </c>
      <c r="E12" s="15">
        <v>0.59358299999999997</v>
      </c>
      <c r="F12" s="15"/>
      <c r="G12" s="15"/>
      <c r="H12" s="15"/>
      <c r="I12" s="15"/>
      <c r="J12" s="16"/>
      <c r="K12" s="15">
        <v>0.100966</v>
      </c>
      <c r="L12" s="15">
        <v>9.5366000000000006E-2</v>
      </c>
      <c r="M12" s="15">
        <v>0.12895000000000001</v>
      </c>
      <c r="N12" s="15"/>
      <c r="O12" s="15"/>
      <c r="P12" s="15"/>
      <c r="Q12" s="15"/>
      <c r="R12" s="16"/>
      <c r="S12" s="46">
        <v>2.9603100000000002</v>
      </c>
      <c r="T12" s="5"/>
      <c r="U12" s="55">
        <v>12.86659</v>
      </c>
      <c r="V12" s="54">
        <v>5.7165280000000003</v>
      </c>
      <c r="W12" s="5"/>
      <c r="X12" s="55">
        <v>8.4351929999999999</v>
      </c>
      <c r="Y12" s="54">
        <v>15.38927</v>
      </c>
      <c r="Z12" s="5">
        <v>1.595588</v>
      </c>
      <c r="AA12" s="47">
        <v>8.4351929999999999</v>
      </c>
      <c r="AB12" s="46">
        <v>0.37785531585871929</v>
      </c>
      <c r="AC12" s="5">
        <v>0.16217820054667573</v>
      </c>
      <c r="AD12" s="55">
        <v>0.57176241605288547</v>
      </c>
      <c r="AE12" s="54">
        <v>0.48535865134975309</v>
      </c>
      <c r="AF12" s="5">
        <v>0.16932211406624462</v>
      </c>
      <c r="AG12" s="55">
        <v>0.60209015101889651</v>
      </c>
      <c r="AH12" s="54">
        <v>0.40194176808398074</v>
      </c>
      <c r="AI12" s="5">
        <v>0.9543944669841018</v>
      </c>
      <c r="AJ12" s="47">
        <v>0.37167961342071337</v>
      </c>
      <c r="AL12" s="164"/>
      <c r="AM12" s="164"/>
      <c r="AN12" s="164"/>
      <c r="AO12" s="164"/>
      <c r="AP12" s="164"/>
      <c r="AQ12" s="164"/>
      <c r="AR12" s="164"/>
      <c r="AS12" s="164"/>
      <c r="AT12" s="164"/>
    </row>
    <row r="13" spans="1:46" x14ac:dyDescent="0.25">
      <c r="B13" s="11" t="s">
        <v>10</v>
      </c>
      <c r="C13" s="14">
        <v>0.04</v>
      </c>
      <c r="D13" s="15">
        <v>2.9786E-2</v>
      </c>
      <c r="E13" s="15">
        <v>8.9721999999999996E-2</v>
      </c>
      <c r="F13" s="15"/>
      <c r="G13" s="15"/>
      <c r="H13" s="15"/>
      <c r="I13" s="15"/>
      <c r="J13" s="16"/>
      <c r="K13" s="15">
        <v>0.04</v>
      </c>
      <c r="L13" s="15">
        <v>0.04</v>
      </c>
      <c r="M13" s="15">
        <v>0.04</v>
      </c>
      <c r="N13" s="15"/>
      <c r="O13" s="15"/>
      <c r="P13" s="15"/>
      <c r="Q13" s="15"/>
      <c r="R13" s="16"/>
      <c r="S13" s="46">
        <v>0.11079</v>
      </c>
      <c r="T13" s="5">
        <v>0.120805</v>
      </c>
      <c r="U13" s="55"/>
      <c r="V13" s="54">
        <v>7.6867000000000005E-2</v>
      </c>
      <c r="W13" s="5">
        <v>6.8904000000000007E-2</v>
      </c>
      <c r="X13" s="55">
        <v>7.4579000000000006E-2</v>
      </c>
      <c r="Y13" s="54">
        <v>5.1166000000000003E-2</v>
      </c>
      <c r="Z13" s="5">
        <v>4.6339999999999999E-2</v>
      </c>
      <c r="AA13" s="47">
        <v>4.7161000000000002E-2</v>
      </c>
      <c r="AB13" s="46">
        <v>3.6208427735324691E-2</v>
      </c>
      <c r="AC13" s="5">
        <v>5.5632916523213428E-2</v>
      </c>
      <c r="AD13" s="55">
        <v>3.2402292285040726E-2</v>
      </c>
      <c r="AE13" s="54">
        <v>5.5497654060272933E-2</v>
      </c>
      <c r="AF13" s="5">
        <v>5.9286739804710831E-2</v>
      </c>
      <c r="AG13" s="55">
        <v>4.8213978044815857E-2</v>
      </c>
      <c r="AH13" s="54">
        <v>3.2979458151449439E-2</v>
      </c>
      <c r="AI13" s="5">
        <v>6.0497730051888819E-2</v>
      </c>
      <c r="AJ13" s="47">
        <v>7.7047750970203097E-2</v>
      </c>
    </row>
    <row r="14" spans="1:46" x14ac:dyDescent="0.25">
      <c r="B14" s="11" t="s">
        <v>11</v>
      </c>
      <c r="C14" s="14">
        <v>0.42626900000000001</v>
      </c>
      <c r="D14" s="15">
        <v>0.117024</v>
      </c>
      <c r="E14" s="15">
        <v>0.89721200000000001</v>
      </c>
      <c r="F14" s="15"/>
      <c r="G14" s="15"/>
      <c r="H14" s="15"/>
      <c r="I14" s="15"/>
      <c r="J14" s="16"/>
      <c r="K14" s="15">
        <v>9.7021999999999997E-2</v>
      </c>
      <c r="L14" s="15">
        <v>0.12449</v>
      </c>
      <c r="M14" s="15">
        <v>0.27577499999999999</v>
      </c>
      <c r="N14" s="15"/>
      <c r="O14" s="15"/>
      <c r="P14" s="15"/>
      <c r="Q14" s="15"/>
      <c r="R14" s="16"/>
      <c r="S14" s="46">
        <v>0.66237800000000002</v>
      </c>
      <c r="T14" s="5">
        <v>1.988019</v>
      </c>
      <c r="U14" s="55">
        <v>1.7481530000000001</v>
      </c>
      <c r="V14" s="54">
        <v>0.64721200000000001</v>
      </c>
      <c r="W14" s="5">
        <v>0.95114399999999999</v>
      </c>
      <c r="X14" s="55">
        <v>2.206788</v>
      </c>
      <c r="Y14" s="54">
        <v>3.9437419999999999</v>
      </c>
      <c r="Z14" s="5">
        <v>2.0886469999999999</v>
      </c>
      <c r="AA14" s="47">
        <v>2.206788</v>
      </c>
      <c r="AB14" s="46">
        <v>60</v>
      </c>
      <c r="AC14" s="5">
        <v>9.9611905378566661</v>
      </c>
      <c r="AD14" s="55">
        <v>8.4155296546505785</v>
      </c>
      <c r="AE14" s="54">
        <v>60</v>
      </c>
      <c r="AF14" s="5">
        <v>60</v>
      </c>
      <c r="AG14" s="55">
        <v>60</v>
      </c>
      <c r="AH14" s="54">
        <v>30.028332723426864</v>
      </c>
      <c r="AI14" s="5">
        <v>60</v>
      </c>
      <c r="AJ14" s="47">
        <v>4.2343955676776783</v>
      </c>
    </row>
    <row r="15" spans="1:46" ht="15.75" thickBot="1" x14ac:dyDescent="0.3">
      <c r="B15" s="11" t="s">
        <v>12</v>
      </c>
      <c r="C15" s="14">
        <v>5.0428620000000004</v>
      </c>
      <c r="D15" s="15">
        <v>4.96</v>
      </c>
      <c r="E15" s="15">
        <v>10</v>
      </c>
      <c r="F15" s="15"/>
      <c r="G15" s="15"/>
      <c r="H15" s="15"/>
      <c r="I15" s="15"/>
      <c r="J15" s="16"/>
      <c r="K15" s="15">
        <v>0.109763</v>
      </c>
      <c r="L15" s="15">
        <v>0.12515799999999999</v>
      </c>
      <c r="M15" s="15">
        <v>0.250641</v>
      </c>
      <c r="N15" s="15"/>
      <c r="O15" s="15"/>
      <c r="P15" s="15"/>
      <c r="Q15" s="15"/>
      <c r="R15" s="16"/>
      <c r="S15" s="48">
        <v>7.0853479999999998</v>
      </c>
      <c r="T15" s="49">
        <v>6.2401359999999997</v>
      </c>
      <c r="U15" s="58">
        <v>3.0963850000000002</v>
      </c>
      <c r="V15" s="59"/>
      <c r="W15" s="49">
        <v>3.4573390000000002</v>
      </c>
      <c r="X15" s="58"/>
      <c r="Y15" s="59">
        <v>3.0410300000000001</v>
      </c>
      <c r="Z15" s="49">
        <v>4.1905260000000002</v>
      </c>
      <c r="AA15" s="50">
        <v>4.1561370000000002</v>
      </c>
      <c r="AB15" s="48">
        <v>2.6897444091094345</v>
      </c>
      <c r="AC15" s="49"/>
      <c r="AD15" s="58">
        <v>2.3080296207099602</v>
      </c>
      <c r="AE15" s="59">
        <v>2.6897444091094345</v>
      </c>
      <c r="AF15" s="49"/>
      <c r="AG15" s="58">
        <v>2.3080296207099602</v>
      </c>
      <c r="AH15" s="59">
        <v>2.7640866549706482</v>
      </c>
      <c r="AI15" s="49">
        <v>2.8940158795343365</v>
      </c>
      <c r="AJ15" s="50">
        <v>3.3702857032431397</v>
      </c>
    </row>
    <row r="16" spans="1:46" ht="15.75" thickBot="1" x14ac:dyDescent="0.3"/>
    <row r="17" spans="1:46" ht="15.75" thickBot="1" x14ac:dyDescent="0.3">
      <c r="A17" t="s">
        <v>113</v>
      </c>
      <c r="B17" s="74" t="s">
        <v>166</v>
      </c>
      <c r="S17" s="42"/>
      <c r="T17" s="43"/>
      <c r="U17" s="43"/>
      <c r="V17" s="43"/>
      <c r="W17" s="44" t="s">
        <v>13</v>
      </c>
      <c r="X17" s="43"/>
      <c r="Y17" s="43"/>
      <c r="Z17" s="43"/>
      <c r="AA17" s="45"/>
      <c r="AB17" s="42"/>
      <c r="AC17" s="43"/>
      <c r="AD17" s="43"/>
      <c r="AE17" s="43"/>
      <c r="AF17" s="44" t="s">
        <v>14</v>
      </c>
      <c r="AG17" s="43"/>
      <c r="AH17" s="43"/>
      <c r="AI17" s="43"/>
      <c r="AJ17" s="45"/>
    </row>
    <row r="18" spans="1:46" ht="15" customHeight="1" x14ac:dyDescent="0.25">
      <c r="C18" s="8"/>
      <c r="D18" s="3"/>
      <c r="E18" s="3" t="s">
        <v>110</v>
      </c>
      <c r="F18" s="3"/>
      <c r="G18" s="3"/>
      <c r="H18" s="3"/>
      <c r="I18" s="3"/>
      <c r="J18" s="7"/>
      <c r="K18" s="8"/>
      <c r="L18" s="3"/>
      <c r="M18" s="3" t="s">
        <v>111</v>
      </c>
      <c r="N18" s="3"/>
      <c r="O18" s="3"/>
      <c r="P18" s="3"/>
      <c r="Q18" s="3"/>
      <c r="R18" s="7"/>
      <c r="S18" s="60"/>
      <c r="T18" s="61" t="s">
        <v>118</v>
      </c>
      <c r="U18" s="61"/>
      <c r="V18" s="61"/>
      <c r="W18" s="62" t="s">
        <v>119</v>
      </c>
      <c r="X18" s="61"/>
      <c r="Y18" s="61"/>
      <c r="Z18" s="61" t="s">
        <v>120</v>
      </c>
      <c r="AA18" s="63"/>
      <c r="AB18" s="60"/>
      <c r="AC18" s="61" t="s">
        <v>118</v>
      </c>
      <c r="AD18" s="61"/>
      <c r="AE18" s="61"/>
      <c r="AF18" s="62" t="s">
        <v>119</v>
      </c>
      <c r="AG18" s="61"/>
      <c r="AH18" s="61"/>
      <c r="AI18" s="61" t="s">
        <v>120</v>
      </c>
      <c r="AJ18" s="63"/>
      <c r="AL18" s="165" t="s">
        <v>131</v>
      </c>
      <c r="AM18" s="166"/>
      <c r="AN18" s="166"/>
      <c r="AO18" s="166"/>
      <c r="AP18" s="166"/>
      <c r="AQ18" s="166"/>
      <c r="AR18" s="166"/>
      <c r="AS18" s="166"/>
      <c r="AT18" s="167"/>
    </row>
    <row r="19" spans="1:46" ht="15" customHeight="1" x14ac:dyDescent="0.25">
      <c r="B19" s="20" t="s">
        <v>0</v>
      </c>
      <c r="C19" s="122">
        <v>94.5715484300013</v>
      </c>
      <c r="D19" s="123">
        <v>94.223879871109105</v>
      </c>
      <c r="E19" s="123">
        <v>97.371148114630302</v>
      </c>
      <c r="F19" s="123">
        <v>97.380159865624407</v>
      </c>
      <c r="G19" s="123">
        <v>98.593029590017693</v>
      </c>
      <c r="H19" s="123">
        <v>96.905135115864397</v>
      </c>
      <c r="I19" s="123">
        <v>89.311293788564299</v>
      </c>
      <c r="J19" s="124">
        <v>94.375258439599605</v>
      </c>
      <c r="K19" s="122">
        <v>94.115386272144605</v>
      </c>
      <c r="L19" s="123">
        <v>95.094381144324302</v>
      </c>
      <c r="M19" s="123">
        <v>102.93071528973201</v>
      </c>
      <c r="N19" s="123">
        <v>96.159229770853202</v>
      </c>
      <c r="O19" s="123">
        <v>99.999058832437498</v>
      </c>
      <c r="P19" s="123">
        <v>95.017217424977204</v>
      </c>
      <c r="Q19" s="123">
        <v>85.141980122316397</v>
      </c>
      <c r="R19" s="124">
        <v>101.468393136876</v>
      </c>
      <c r="S19" s="56">
        <v>-3.2438352866512599</v>
      </c>
      <c r="T19" s="52">
        <v>-6.2534320145551403</v>
      </c>
      <c r="U19" s="53">
        <v>7.4427300697047496</v>
      </c>
      <c r="V19" s="51">
        <v>7.4136733893861004</v>
      </c>
      <c r="W19" s="52">
        <v>15.743357987709601</v>
      </c>
      <c r="X19" s="53">
        <v>16.337926244273099</v>
      </c>
      <c r="Y19" s="51">
        <v>15.148871996233799</v>
      </c>
      <c r="Z19" s="52">
        <v>-3.89979564057951</v>
      </c>
      <c r="AA19" s="57">
        <v>7.9620876215976804</v>
      </c>
      <c r="AB19" s="56">
        <v>99.410451963784595</v>
      </c>
      <c r="AC19" s="52">
        <v>99.317810410109999</v>
      </c>
      <c r="AD19" s="53">
        <v>98.898113996971801</v>
      </c>
      <c r="AE19" s="51">
        <v>97.550911359087706</v>
      </c>
      <c r="AF19" s="52">
        <v>99.030940577711405</v>
      </c>
      <c r="AG19" s="53">
        <v>99.448410731067497</v>
      </c>
      <c r="AH19" s="51">
        <v>97.419651527482102</v>
      </c>
      <c r="AI19" s="52">
        <v>99.030837744381799</v>
      </c>
      <c r="AJ19" s="57">
        <v>98.191903791233898</v>
      </c>
      <c r="AL19" s="168"/>
      <c r="AM19" s="169"/>
      <c r="AN19" s="169"/>
      <c r="AO19" s="169"/>
      <c r="AP19" s="169"/>
      <c r="AQ19" s="169"/>
      <c r="AR19" s="169"/>
      <c r="AS19" s="169"/>
      <c r="AT19" s="170"/>
    </row>
    <row r="20" spans="1:46" x14ac:dyDescent="0.25">
      <c r="B20" s="11" t="s">
        <v>1</v>
      </c>
      <c r="C20" s="17">
        <v>84.777000000000001</v>
      </c>
      <c r="D20" s="18">
        <v>84.466999999999999</v>
      </c>
      <c r="E20" s="18">
        <v>86.697999999999993</v>
      </c>
      <c r="F20" s="18"/>
      <c r="G20" s="18"/>
      <c r="H20" s="18"/>
      <c r="I20" s="18"/>
      <c r="J20" s="19"/>
      <c r="K20" s="17">
        <v>116.77500000000001</v>
      </c>
      <c r="L20" s="18">
        <v>108.831</v>
      </c>
      <c r="M20" s="18">
        <v>111.462</v>
      </c>
      <c r="N20" s="18"/>
      <c r="O20" s="18"/>
      <c r="P20" s="18"/>
      <c r="Q20" s="18"/>
      <c r="R20" s="19"/>
      <c r="S20" s="46">
        <v>65.845872158962507</v>
      </c>
      <c r="T20" s="5">
        <v>89.452227606712924</v>
      </c>
      <c r="U20" s="55">
        <v>84.430825038754705</v>
      </c>
      <c r="V20" s="54">
        <v>99.527907027086641</v>
      </c>
      <c r="W20" s="5">
        <v>93.433679191956031</v>
      </c>
      <c r="X20" s="55">
        <v>99.346459812687584</v>
      </c>
      <c r="Y20" s="54">
        <v>98.878993379669964</v>
      </c>
      <c r="Z20" s="5">
        <v>99.796205257514572</v>
      </c>
      <c r="AA20" s="47">
        <v>99.346459812687584</v>
      </c>
      <c r="AB20" s="46">
        <v>99.877843139015326</v>
      </c>
      <c r="AC20" s="5">
        <v>98.719205551756318</v>
      </c>
      <c r="AD20" s="55">
        <v>100.70952034220457</v>
      </c>
      <c r="AE20" s="54">
        <v>96.67361557596314</v>
      </c>
      <c r="AF20" s="5">
        <v>99.468401073968266</v>
      </c>
      <c r="AG20" s="55">
        <v>99.554052534734069</v>
      </c>
      <c r="AH20" s="54">
        <v>99.897581083814018</v>
      </c>
      <c r="AI20" s="5">
        <v>98.987322417455616</v>
      </c>
      <c r="AJ20" s="47">
        <v>97.745048281739656</v>
      </c>
      <c r="AL20" s="168"/>
      <c r="AM20" s="164"/>
      <c r="AN20" s="164"/>
      <c r="AO20" s="164"/>
      <c r="AP20" s="164"/>
      <c r="AQ20" s="164"/>
      <c r="AR20" s="164"/>
      <c r="AS20" s="164"/>
      <c r="AT20" s="170"/>
    </row>
    <row r="21" spans="1:46" x14ac:dyDescent="0.25">
      <c r="B21" s="11" t="s">
        <v>2</v>
      </c>
      <c r="C21" s="17">
        <v>92.39</v>
      </c>
      <c r="D21" s="18">
        <v>99.298000000000002</v>
      </c>
      <c r="E21" s="18">
        <v>92.218999999999994</v>
      </c>
      <c r="F21" s="18"/>
      <c r="G21" s="18"/>
      <c r="H21" s="18"/>
      <c r="I21" s="18"/>
      <c r="J21" s="19"/>
      <c r="K21" s="17">
        <v>101.30200000000001</v>
      </c>
      <c r="L21" s="18">
        <v>106.953</v>
      </c>
      <c r="M21" s="18">
        <v>97.433000000000007</v>
      </c>
      <c r="N21" s="18"/>
      <c r="O21" s="18"/>
      <c r="P21" s="18"/>
      <c r="Q21" s="18"/>
      <c r="R21" s="19"/>
      <c r="S21" s="46">
        <v>98.407640543375322</v>
      </c>
      <c r="T21" s="5">
        <v>97.466222466944984</v>
      </c>
      <c r="U21" s="55">
        <v>98.744914370790724</v>
      </c>
      <c r="V21" s="54">
        <v>98.997832033147745</v>
      </c>
      <c r="W21" s="5">
        <v>98.988178195410256</v>
      </c>
      <c r="X21" s="55">
        <v>99.795907163086952</v>
      </c>
      <c r="Y21" s="54">
        <v>99.740631915275245</v>
      </c>
      <c r="Z21" s="5">
        <v>100.39978096054534</v>
      </c>
      <c r="AA21" s="47">
        <v>99.795907163086952</v>
      </c>
      <c r="AB21" s="46">
        <v>89.079340198406484</v>
      </c>
      <c r="AC21" s="5">
        <v>100.75425616538401</v>
      </c>
      <c r="AD21" s="55">
        <v>97.262599639053164</v>
      </c>
      <c r="AE21" s="54">
        <v>99.354970009126248</v>
      </c>
      <c r="AF21" s="5">
        <v>100.80976984571164</v>
      </c>
      <c r="AG21" s="55">
        <v>100.135013178964</v>
      </c>
      <c r="AH21" s="54">
        <v>99.934580434573675</v>
      </c>
      <c r="AI21" s="5">
        <v>99.772682368703471</v>
      </c>
      <c r="AJ21" s="47">
        <v>100.39393500277191</v>
      </c>
      <c r="AL21" s="168"/>
      <c r="AM21" s="164"/>
      <c r="AN21" s="164"/>
      <c r="AO21" s="164"/>
      <c r="AP21" s="164"/>
      <c r="AQ21" s="164"/>
      <c r="AR21" s="164"/>
      <c r="AS21" s="164"/>
      <c r="AT21" s="170"/>
    </row>
    <row r="22" spans="1:46" x14ac:dyDescent="0.25">
      <c r="B22" s="11" t="s">
        <v>3</v>
      </c>
      <c r="C22" s="17">
        <v>85.56</v>
      </c>
      <c r="D22" s="18">
        <v>95.372</v>
      </c>
      <c r="E22" s="18">
        <v>81.346000000000004</v>
      </c>
      <c r="F22" s="18"/>
      <c r="G22" s="18"/>
      <c r="H22" s="18"/>
      <c r="I22" s="18"/>
      <c r="J22" s="19"/>
      <c r="K22" s="17">
        <v>89.203999999999994</v>
      </c>
      <c r="L22" s="18">
        <v>90.373000000000005</v>
      </c>
      <c r="M22" s="18">
        <v>86.221000000000004</v>
      </c>
      <c r="N22" s="18"/>
      <c r="O22" s="18"/>
      <c r="P22" s="18"/>
      <c r="Q22" s="18"/>
      <c r="R22" s="19"/>
      <c r="S22" s="46">
        <v>43.856707004296645</v>
      </c>
      <c r="T22" s="5">
        <v>61.135751656833321</v>
      </c>
      <c r="U22" s="55">
        <v>46.249906718360606</v>
      </c>
      <c r="V22" s="54">
        <v>88.060322537516669</v>
      </c>
      <c r="W22" s="5">
        <v>66.69384893118999</v>
      </c>
      <c r="X22" s="55">
        <v>65.753209084832818</v>
      </c>
      <c r="Y22" s="54">
        <v>65.959219200678774</v>
      </c>
      <c r="Z22" s="5">
        <v>60.507769328194932</v>
      </c>
      <c r="AA22" s="47">
        <v>65.753209084832818</v>
      </c>
      <c r="AB22" s="46">
        <v>2.7050000000000001</v>
      </c>
      <c r="AC22" s="5">
        <v>15.096838271561465</v>
      </c>
      <c r="AD22" s="55">
        <v>20.019178418174615</v>
      </c>
      <c r="AE22" s="54"/>
      <c r="AF22" s="5"/>
      <c r="AG22" s="55"/>
      <c r="AH22" s="54">
        <v>39.583947301238311</v>
      </c>
      <c r="AI22" s="5"/>
      <c r="AJ22" s="47">
        <v>41.401811099092676</v>
      </c>
      <c r="AL22" s="168"/>
      <c r="AM22" s="164"/>
      <c r="AN22" s="164"/>
      <c r="AO22" s="164"/>
      <c r="AP22" s="164"/>
      <c r="AQ22" s="164"/>
      <c r="AR22" s="164"/>
      <c r="AS22" s="164"/>
      <c r="AT22" s="170"/>
    </row>
    <row r="23" spans="1:46" x14ac:dyDescent="0.25">
      <c r="B23" s="11" t="s">
        <v>4</v>
      </c>
      <c r="C23" s="17">
        <v>95.254000000000005</v>
      </c>
      <c r="D23" s="18">
        <v>95.084000000000003</v>
      </c>
      <c r="E23" s="18">
        <v>99.162000000000006</v>
      </c>
      <c r="F23" s="18"/>
      <c r="G23" s="18"/>
      <c r="H23" s="18"/>
      <c r="I23" s="18"/>
      <c r="J23" s="19"/>
      <c r="K23" s="17">
        <v>114.449</v>
      </c>
      <c r="L23" s="18">
        <v>109.517</v>
      </c>
      <c r="M23" s="18">
        <v>111.532</v>
      </c>
      <c r="N23" s="18"/>
      <c r="O23" s="18"/>
      <c r="P23" s="18"/>
      <c r="Q23" s="18"/>
      <c r="R23" s="19"/>
      <c r="S23" s="46">
        <v>98.92999931961262</v>
      </c>
      <c r="T23" s="5">
        <v>99.939999999501154</v>
      </c>
      <c r="U23" s="55">
        <v>99.999994064114901</v>
      </c>
      <c r="V23" s="54">
        <v>100.19999654936262</v>
      </c>
      <c r="W23" s="5">
        <v>100.09999999995208</v>
      </c>
      <c r="X23" s="55">
        <v>100.09999754323925</v>
      </c>
      <c r="Y23" s="54">
        <v>99.92</v>
      </c>
      <c r="Z23" s="5">
        <v>99.969999941391436</v>
      </c>
      <c r="AA23" s="47">
        <v>99.95</v>
      </c>
      <c r="AB23" s="46">
        <v>99.419963528908966</v>
      </c>
      <c r="AC23" s="5">
        <v>100.49578502378044</v>
      </c>
      <c r="AD23" s="55">
        <v>101.40977962692811</v>
      </c>
      <c r="AE23" s="54">
        <v>99.776427599852241</v>
      </c>
      <c r="AF23" s="5">
        <v>100.49996980575891</v>
      </c>
      <c r="AG23" s="55">
        <v>99.819804769627027</v>
      </c>
      <c r="AH23" s="54">
        <v>100.39656992777947</v>
      </c>
      <c r="AI23" s="5">
        <v>99.959884964517144</v>
      </c>
      <c r="AJ23" s="47">
        <v>99.9994227474631</v>
      </c>
      <c r="AL23" s="168"/>
      <c r="AM23" s="164"/>
      <c r="AN23" s="164"/>
      <c r="AO23" s="164"/>
      <c r="AP23" s="164"/>
      <c r="AQ23" s="164"/>
      <c r="AR23" s="164"/>
      <c r="AS23" s="164"/>
      <c r="AT23" s="170"/>
    </row>
    <row r="24" spans="1:46" x14ac:dyDescent="0.25">
      <c r="B24" s="11" t="s">
        <v>5</v>
      </c>
      <c r="C24" s="17">
        <v>95.971000000000004</v>
      </c>
      <c r="D24" s="18">
        <v>105.066</v>
      </c>
      <c r="E24" s="18">
        <v>98.486000000000004</v>
      </c>
      <c r="F24" s="18"/>
      <c r="G24" s="18"/>
      <c r="H24" s="18"/>
      <c r="I24" s="18"/>
      <c r="J24" s="19"/>
      <c r="K24" s="17">
        <v>96.114000000000004</v>
      </c>
      <c r="L24" s="18">
        <v>103.346</v>
      </c>
      <c r="M24" s="18">
        <v>105.883</v>
      </c>
      <c r="N24" s="18"/>
      <c r="O24" s="18"/>
      <c r="P24" s="18"/>
      <c r="Q24" s="18"/>
      <c r="R24" s="19"/>
      <c r="S24" s="46">
        <v>100.05018999878364</v>
      </c>
      <c r="T24" s="5">
        <v>98.782276004768249</v>
      </c>
      <c r="U24" s="55">
        <v>99.165037404549835</v>
      </c>
      <c r="V24" s="54">
        <v>97.669346801340112</v>
      </c>
      <c r="W24" s="5">
        <v>100.77907288670342</v>
      </c>
      <c r="X24" s="55">
        <v>99.553058284457236</v>
      </c>
      <c r="Y24" s="54">
        <v>97.745100718611283</v>
      </c>
      <c r="Z24" s="5">
        <v>98.929150369335048</v>
      </c>
      <c r="AA24" s="47">
        <v>99.553058284457236</v>
      </c>
      <c r="AB24" s="46">
        <v>99.52</v>
      </c>
      <c r="AC24" s="5">
        <v>99.759999047639511</v>
      </c>
      <c r="AD24" s="55">
        <v>100.09999997380405</v>
      </c>
      <c r="AE24" s="54">
        <v>99.506606585852978</v>
      </c>
      <c r="AF24" s="5">
        <v>99.979999860022673</v>
      </c>
      <c r="AG24" s="55">
        <v>100.0999918492586</v>
      </c>
      <c r="AH24" s="54">
        <v>99.999999862630219</v>
      </c>
      <c r="AI24" s="5">
        <v>99.85</v>
      </c>
      <c r="AJ24" s="47">
        <v>99.549824153936484</v>
      </c>
      <c r="AL24" s="168"/>
      <c r="AM24" s="164"/>
      <c r="AN24" s="164"/>
      <c r="AO24" s="164"/>
      <c r="AP24" s="164"/>
      <c r="AQ24" s="164"/>
      <c r="AR24" s="164"/>
      <c r="AS24" s="164"/>
      <c r="AT24" s="170"/>
    </row>
    <row r="25" spans="1:46" x14ac:dyDescent="0.25">
      <c r="B25" s="11" t="s">
        <v>6</v>
      </c>
      <c r="C25" s="17">
        <v>100.553</v>
      </c>
      <c r="D25" s="18">
        <v>111.813</v>
      </c>
      <c r="E25" s="18">
        <v>108.22199999999999</v>
      </c>
      <c r="F25" s="18"/>
      <c r="G25" s="18"/>
      <c r="H25" s="18"/>
      <c r="I25" s="18"/>
      <c r="J25" s="19"/>
      <c r="K25" s="17">
        <v>101.56699999999999</v>
      </c>
      <c r="L25" s="18">
        <v>92.144000000000005</v>
      </c>
      <c r="M25" s="18">
        <v>104.767</v>
      </c>
      <c r="N25" s="18"/>
      <c r="O25" s="18"/>
      <c r="P25" s="18"/>
      <c r="Q25" s="18"/>
      <c r="R25" s="19"/>
      <c r="S25" s="46">
        <v>90.339556636680896</v>
      </c>
      <c r="T25" s="5">
        <v>92.940769481906045</v>
      </c>
      <c r="U25" s="55">
        <v>99.748837142643652</v>
      </c>
      <c r="V25" s="54">
        <v>97.325769690527068</v>
      </c>
      <c r="W25" s="5">
        <v>97.633389157310916</v>
      </c>
      <c r="X25" s="55">
        <v>93.189262717472289</v>
      </c>
      <c r="Y25" s="54">
        <v>99.909359128192662</v>
      </c>
      <c r="Z25" s="5">
        <v>93.24358759752171</v>
      </c>
      <c r="AA25" s="47">
        <v>93.189262717472289</v>
      </c>
      <c r="AB25" s="46">
        <v>94.728126680279289</v>
      </c>
      <c r="AC25" s="5">
        <v>94.553657020944769</v>
      </c>
      <c r="AD25" s="55">
        <v>94.252046993987932</v>
      </c>
      <c r="AE25" s="54">
        <v>87.954265809970906</v>
      </c>
      <c r="AF25" s="5">
        <v>87.749188024855272</v>
      </c>
      <c r="AG25" s="55">
        <v>93.162308409893527</v>
      </c>
      <c r="AH25" s="54">
        <v>96.596792382956963</v>
      </c>
      <c r="AI25" s="5">
        <v>96.006320495165923</v>
      </c>
      <c r="AJ25" s="47">
        <v>96.366427180060953</v>
      </c>
      <c r="AL25" s="168"/>
      <c r="AM25" s="164"/>
      <c r="AN25" s="164"/>
      <c r="AO25" s="164"/>
      <c r="AP25" s="164"/>
      <c r="AQ25" s="164"/>
      <c r="AR25" s="164"/>
      <c r="AS25" s="164"/>
      <c r="AT25" s="170"/>
    </row>
    <row r="26" spans="1:46" x14ac:dyDescent="0.25">
      <c r="B26" s="11" t="s">
        <v>7</v>
      </c>
      <c r="C26" s="17">
        <v>95.533000000000001</v>
      </c>
      <c r="D26" s="18">
        <v>95.278000000000006</v>
      </c>
      <c r="E26" s="18">
        <v>93.644999999999996</v>
      </c>
      <c r="F26" s="18"/>
      <c r="G26" s="18"/>
      <c r="H26" s="18"/>
      <c r="I26" s="18"/>
      <c r="J26" s="19"/>
      <c r="K26" s="17">
        <v>102.782</v>
      </c>
      <c r="L26" s="18">
        <v>89.67</v>
      </c>
      <c r="M26" s="18">
        <v>107.17</v>
      </c>
      <c r="N26" s="18"/>
      <c r="O26" s="18"/>
      <c r="P26" s="18"/>
      <c r="Q26" s="18"/>
      <c r="R26" s="19"/>
      <c r="S26" s="46">
        <v>99.829999996343616</v>
      </c>
      <c r="T26" s="5">
        <v>99.9999999997857</v>
      </c>
      <c r="U26" s="55">
        <v>99.809999999056672</v>
      </c>
      <c r="V26" s="54">
        <v>100.59855658002702</v>
      </c>
      <c r="W26" s="5">
        <v>101.66004819777146</v>
      </c>
      <c r="X26" s="55"/>
      <c r="Y26" s="54">
        <v>100.39990339377709</v>
      </c>
      <c r="Z26" s="5">
        <v>100.29981448704923</v>
      </c>
      <c r="AA26" s="47">
        <v>100.49951438094179</v>
      </c>
      <c r="AB26" s="46">
        <v>99.87</v>
      </c>
      <c r="AC26" s="5">
        <v>99.969999998720724</v>
      </c>
      <c r="AD26" s="55">
        <v>99.909999999974602</v>
      </c>
      <c r="AE26" s="54">
        <v>99.87</v>
      </c>
      <c r="AF26" s="5">
        <v>99.969999998720724</v>
      </c>
      <c r="AG26" s="55">
        <v>99.909999999974602</v>
      </c>
      <c r="AH26" s="54">
        <v>99.959999999631407</v>
      </c>
      <c r="AI26" s="5">
        <v>99.9599999994755</v>
      </c>
      <c r="AJ26" s="47">
        <v>99.879999999994979</v>
      </c>
      <c r="AL26" s="168"/>
      <c r="AM26" s="164"/>
      <c r="AN26" s="164"/>
      <c r="AO26" s="164"/>
      <c r="AP26" s="164"/>
      <c r="AQ26" s="164"/>
      <c r="AR26" s="164"/>
      <c r="AS26" s="164"/>
      <c r="AT26" s="170"/>
    </row>
    <row r="27" spans="1:46" x14ac:dyDescent="0.25">
      <c r="B27" s="11" t="s">
        <v>109</v>
      </c>
      <c r="C27" s="17">
        <v>71.494</v>
      </c>
      <c r="D27" s="18">
        <v>70.015000000000001</v>
      </c>
      <c r="E27" s="18">
        <v>57.853999999999999</v>
      </c>
      <c r="F27" s="18"/>
      <c r="G27" s="18"/>
      <c r="H27" s="18"/>
      <c r="I27" s="18"/>
      <c r="J27" s="19"/>
      <c r="K27" s="17">
        <v>109.214</v>
      </c>
      <c r="L27" s="18">
        <v>104.416</v>
      </c>
      <c r="M27" s="18">
        <v>101.43899999999999</v>
      </c>
      <c r="N27" s="18"/>
      <c r="O27" s="18"/>
      <c r="P27" s="18"/>
      <c r="Q27" s="18"/>
      <c r="R27" s="19"/>
      <c r="S27" s="46">
        <v>52.259288689566247</v>
      </c>
      <c r="T27" s="5">
        <v>54.775984267646095</v>
      </c>
      <c r="U27" s="55">
        <v>52.370541766634915</v>
      </c>
      <c r="V27" s="54">
        <v>64.443015810198006</v>
      </c>
      <c r="W27" s="5">
        <v>68.424036403891876</v>
      </c>
      <c r="X27" s="55">
        <v>36.851963467053793</v>
      </c>
      <c r="Y27" s="54">
        <v>33.38700807138683</v>
      </c>
      <c r="Z27" s="5">
        <v>58.407884273680246</v>
      </c>
      <c r="AA27" s="47">
        <v>36.851963467053793</v>
      </c>
      <c r="AB27" s="46">
        <v>53.28314269049848</v>
      </c>
      <c r="AC27" s="5">
        <v>68.412160607074256</v>
      </c>
      <c r="AD27" s="55">
        <v>37.93429603718063</v>
      </c>
      <c r="AE27" s="54">
        <v>68.691908163027122</v>
      </c>
      <c r="AF27" s="5">
        <v>44.963053534623462</v>
      </c>
      <c r="AG27" s="55">
        <v>56.611715850962007</v>
      </c>
      <c r="AH27" s="54">
        <v>77.108203854134302</v>
      </c>
      <c r="AI27" s="5">
        <v>83.335349694061335</v>
      </c>
      <c r="AJ27" s="47">
        <v>73.236319177086713</v>
      </c>
      <c r="AL27" s="168"/>
      <c r="AM27" s="164"/>
      <c r="AN27" s="164"/>
      <c r="AO27" s="164"/>
      <c r="AP27" s="164"/>
      <c r="AQ27" s="164"/>
      <c r="AR27" s="164"/>
      <c r="AS27" s="164"/>
      <c r="AT27" s="170"/>
    </row>
    <row r="28" spans="1:46" ht="15.75" thickBot="1" x14ac:dyDescent="0.3">
      <c r="B28" s="11" t="s">
        <v>9</v>
      </c>
      <c r="C28" s="17">
        <v>93.391000000000005</v>
      </c>
      <c r="D28" s="18">
        <v>104.56399999999999</v>
      </c>
      <c r="E28" s="18">
        <v>93.43</v>
      </c>
      <c r="F28" s="18"/>
      <c r="G28" s="18"/>
      <c r="H28" s="18"/>
      <c r="I28" s="18"/>
      <c r="J28" s="19"/>
      <c r="K28" s="17">
        <v>102.095</v>
      </c>
      <c r="L28" s="18">
        <v>100.041</v>
      </c>
      <c r="M28" s="18">
        <v>93.888000000000005</v>
      </c>
      <c r="N28" s="18"/>
      <c r="O28" s="18"/>
      <c r="P28" s="18"/>
      <c r="Q28" s="18"/>
      <c r="R28" s="19"/>
      <c r="S28" s="46">
        <v>72.72568156294102</v>
      </c>
      <c r="T28" s="5">
        <v>17.888882271038028</v>
      </c>
      <c r="U28" s="55">
        <v>32.472151871840389</v>
      </c>
      <c r="V28" s="54">
        <v>63.823755653241371</v>
      </c>
      <c r="W28" s="5"/>
      <c r="X28" s="55">
        <v>56.418651588454161</v>
      </c>
      <c r="Y28" s="54">
        <v>31.921322678911423</v>
      </c>
      <c r="Z28" s="5">
        <v>91.617112607619219</v>
      </c>
      <c r="AA28" s="47">
        <v>56.418651588454161</v>
      </c>
      <c r="AB28" s="46">
        <v>98.269789622148593</v>
      </c>
      <c r="AC28" s="5">
        <v>99.999642329990323</v>
      </c>
      <c r="AD28" s="55">
        <v>98.642865910252496</v>
      </c>
      <c r="AE28" s="54">
        <v>99.197649001999807</v>
      </c>
      <c r="AF28" s="5">
        <v>101.09574635741804</v>
      </c>
      <c r="AG28" s="55">
        <v>99.846288769271439</v>
      </c>
      <c r="AH28" s="54">
        <v>98.088400814866034</v>
      </c>
      <c r="AI28" s="5">
        <v>99.488916858326377</v>
      </c>
      <c r="AJ28" s="47">
        <v>100.28855580671249</v>
      </c>
      <c r="AL28" s="171"/>
      <c r="AM28" s="172"/>
      <c r="AN28" s="172"/>
      <c r="AO28" s="172"/>
      <c r="AP28" s="172"/>
      <c r="AQ28" s="172"/>
      <c r="AR28" s="172"/>
      <c r="AS28" s="172"/>
      <c r="AT28" s="173"/>
    </row>
    <row r="29" spans="1:46" x14ac:dyDescent="0.25">
      <c r="B29" s="11" t="s">
        <v>10</v>
      </c>
      <c r="C29" s="17">
        <v>97.239000000000004</v>
      </c>
      <c r="D29" s="18">
        <v>109.224</v>
      </c>
      <c r="E29" s="18">
        <v>98.87</v>
      </c>
      <c r="F29" s="18"/>
      <c r="G29" s="18"/>
      <c r="H29" s="18"/>
      <c r="I29" s="18"/>
      <c r="J29" s="19"/>
      <c r="K29" s="17">
        <v>106.026</v>
      </c>
      <c r="L29" s="18">
        <v>114.792</v>
      </c>
      <c r="M29" s="18">
        <v>100.602</v>
      </c>
      <c r="N29" s="18"/>
      <c r="O29" s="18"/>
      <c r="P29" s="18"/>
      <c r="Q29" s="18"/>
      <c r="R29" s="19"/>
      <c r="S29" s="46">
        <v>98.97986389680554</v>
      </c>
      <c r="T29" s="5">
        <v>99.539996117198072</v>
      </c>
      <c r="U29" s="55"/>
      <c r="V29" s="54">
        <v>100.39981569927771</v>
      </c>
      <c r="W29" s="5">
        <v>100.39979273830446</v>
      </c>
      <c r="X29" s="55">
        <v>99.579999964891698</v>
      </c>
      <c r="Y29" s="54">
        <v>99.939992073143202</v>
      </c>
      <c r="Z29" s="5">
        <v>100.0998471211559</v>
      </c>
      <c r="AA29" s="47">
        <v>100.29963169997502</v>
      </c>
      <c r="AB29" s="46">
        <v>99.729757222694914</v>
      </c>
      <c r="AC29" s="5">
        <v>98.81999991293786</v>
      </c>
      <c r="AD29" s="55">
        <v>100.29984379628849</v>
      </c>
      <c r="AE29" s="54">
        <v>99.119949766821989</v>
      </c>
      <c r="AF29" s="5">
        <v>99.849999915989869</v>
      </c>
      <c r="AG29" s="55">
        <v>100.19970099715306</v>
      </c>
      <c r="AH29" s="54">
        <v>100.3874851073801</v>
      </c>
      <c r="AI29" s="5">
        <v>99.319994655366415</v>
      </c>
      <c r="AJ29" s="47">
        <v>98.568798635289838</v>
      </c>
    </row>
    <row r="30" spans="1:46" x14ac:dyDescent="0.25">
      <c r="B30" s="11" t="s">
        <v>11</v>
      </c>
      <c r="C30" s="17">
        <v>76.230999999999995</v>
      </c>
      <c r="D30" s="18">
        <v>61.323999999999998</v>
      </c>
      <c r="E30" s="18">
        <v>68.165999999999997</v>
      </c>
      <c r="F30" s="18"/>
      <c r="G30" s="18"/>
      <c r="H30" s="18"/>
      <c r="I30" s="18"/>
      <c r="J30" s="19"/>
      <c r="K30" s="17">
        <v>111.184</v>
      </c>
      <c r="L30" s="18">
        <v>113.514</v>
      </c>
      <c r="M30" s="18">
        <v>98.733000000000004</v>
      </c>
      <c r="N30" s="18"/>
      <c r="O30" s="18"/>
      <c r="P30" s="18"/>
      <c r="Q30" s="18"/>
      <c r="R30" s="19"/>
      <c r="S30" s="46">
        <v>95.756933727718106</v>
      </c>
      <c r="T30" s="5">
        <v>84.783898606568982</v>
      </c>
      <c r="U30" s="55">
        <v>87.100306299399847</v>
      </c>
      <c r="V30" s="54">
        <v>95.551762248909938</v>
      </c>
      <c r="W30" s="5">
        <v>98.633898544276249</v>
      </c>
      <c r="X30" s="55">
        <v>94.982854228789733</v>
      </c>
      <c r="Y30" s="54">
        <v>86.360926762615833</v>
      </c>
      <c r="Z30" s="5">
        <v>87.720155477231557</v>
      </c>
      <c r="AA30" s="47">
        <v>94.982854228789733</v>
      </c>
      <c r="AB30" s="46">
        <v>23.870712359643836</v>
      </c>
      <c r="AC30" s="5">
        <v>50.056583936188531</v>
      </c>
      <c r="AD30" s="55">
        <v>52.75007967169168</v>
      </c>
      <c r="AE30" s="54"/>
      <c r="AF30" s="5">
        <v>24.328535051098765</v>
      </c>
      <c r="AG30" s="55">
        <v>23.758713811280124</v>
      </c>
      <c r="AH30" s="54">
        <v>48.263152967613635</v>
      </c>
      <c r="AI30" s="5"/>
      <c r="AJ30" s="47">
        <v>51.744029542195527</v>
      </c>
    </row>
    <row r="31" spans="1:46" ht="15.75" thickBot="1" x14ac:dyDescent="0.3">
      <c r="B31" s="11" t="s">
        <v>12</v>
      </c>
      <c r="C31" s="17">
        <v>68.105000000000004</v>
      </c>
      <c r="D31" s="18">
        <v>45.055999999999997</v>
      </c>
      <c r="E31" s="18">
        <v>53.325000000000003</v>
      </c>
      <c r="F31" s="18"/>
      <c r="G31" s="18"/>
      <c r="H31" s="18"/>
      <c r="I31" s="18"/>
      <c r="J31" s="19"/>
      <c r="K31" s="17">
        <v>108.742</v>
      </c>
      <c r="L31" s="18">
        <v>101.596</v>
      </c>
      <c r="M31" s="18">
        <v>93.328000000000003</v>
      </c>
      <c r="N31" s="18"/>
      <c r="O31" s="18"/>
      <c r="P31" s="18"/>
      <c r="Q31" s="18"/>
      <c r="R31" s="19"/>
      <c r="S31" s="48">
        <v>97.665451646627886</v>
      </c>
      <c r="T31" s="49">
        <v>86.703221466459269</v>
      </c>
      <c r="U31" s="58">
        <v>80.176327153531219</v>
      </c>
      <c r="V31" s="59"/>
      <c r="W31" s="49">
        <v>99.20254336788507</v>
      </c>
      <c r="X31" s="58"/>
      <c r="Y31" s="59">
        <v>99.901428622056073</v>
      </c>
      <c r="Z31" s="49">
        <v>95.519367644987554</v>
      </c>
      <c r="AA31" s="50">
        <v>95.394766927636866</v>
      </c>
      <c r="AB31" s="48">
        <v>100.6281627981631</v>
      </c>
      <c r="AC31" s="49"/>
      <c r="AD31" s="58">
        <v>99.439999723606263</v>
      </c>
      <c r="AE31" s="59">
        <v>100.6281627981631</v>
      </c>
      <c r="AF31" s="49"/>
      <c r="AG31" s="58">
        <v>99.439999723606263</v>
      </c>
      <c r="AH31" s="59">
        <v>99.82999126897387</v>
      </c>
      <c r="AI31" s="49">
        <v>99.918233331485425</v>
      </c>
      <c r="AJ31" s="50">
        <v>99.979706056639756</v>
      </c>
    </row>
  </sheetData>
  <mergeCells count="3">
    <mergeCell ref="AL4:AT6"/>
    <mergeCell ref="AL8:AT12"/>
    <mergeCell ref="AL18:AT28"/>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2EC370-C1C1-496A-AEBD-AD2FC0B5F91E}">
  <dimension ref="A1:V15"/>
  <sheetViews>
    <sheetView tabSelected="1" workbookViewId="0">
      <selection activeCell="D23" sqref="D23"/>
    </sheetView>
  </sheetViews>
  <sheetFormatPr defaultRowHeight="15" x14ac:dyDescent="0.25"/>
  <sheetData>
    <row r="1" spans="1:22" x14ac:dyDescent="0.25">
      <c r="A1" t="s">
        <v>164</v>
      </c>
    </row>
    <row r="5" spans="1:22" ht="15.75" thickBot="1" x14ac:dyDescent="0.3"/>
    <row r="6" spans="1:22" x14ac:dyDescent="0.25">
      <c r="N6" s="165" t="s">
        <v>165</v>
      </c>
      <c r="O6" s="166"/>
      <c r="P6" s="166"/>
      <c r="Q6" s="166"/>
      <c r="R6" s="166"/>
      <c r="S6" s="166"/>
      <c r="T6" s="166"/>
      <c r="U6" s="166"/>
      <c r="V6" s="167"/>
    </row>
    <row r="7" spans="1:22" x14ac:dyDescent="0.25">
      <c r="N7" s="168"/>
      <c r="O7" s="164"/>
      <c r="P7" s="164"/>
      <c r="Q7" s="164"/>
      <c r="R7" s="164"/>
      <c r="S7" s="164"/>
      <c r="T7" s="164"/>
      <c r="U7" s="164"/>
      <c r="V7" s="170"/>
    </row>
    <row r="8" spans="1:22" x14ac:dyDescent="0.25">
      <c r="N8" s="168"/>
      <c r="O8" s="164"/>
      <c r="P8" s="164"/>
      <c r="Q8" s="164"/>
      <c r="R8" s="164"/>
      <c r="S8" s="164"/>
      <c r="T8" s="164"/>
      <c r="U8" s="164"/>
      <c r="V8" s="170"/>
    </row>
    <row r="9" spans="1:22" x14ac:dyDescent="0.25">
      <c r="N9" s="168"/>
      <c r="O9" s="164"/>
      <c r="P9" s="164"/>
      <c r="Q9" s="164"/>
      <c r="R9" s="164"/>
      <c r="S9" s="164"/>
      <c r="T9" s="164"/>
      <c r="U9" s="164"/>
      <c r="V9" s="170"/>
    </row>
    <row r="10" spans="1:22" x14ac:dyDescent="0.25">
      <c r="N10" s="168"/>
      <c r="O10" s="164"/>
      <c r="P10" s="164"/>
      <c r="Q10" s="164"/>
      <c r="R10" s="164"/>
      <c r="S10" s="164"/>
      <c r="T10" s="164"/>
      <c r="U10" s="164"/>
      <c r="V10" s="170"/>
    </row>
    <row r="11" spans="1:22" x14ac:dyDescent="0.25">
      <c r="N11" s="168"/>
      <c r="O11" s="164"/>
      <c r="P11" s="164"/>
      <c r="Q11" s="164"/>
      <c r="R11" s="164"/>
      <c r="S11" s="164"/>
      <c r="T11" s="164"/>
      <c r="U11" s="164"/>
      <c r="V11" s="170"/>
    </row>
    <row r="12" spans="1:22" x14ac:dyDescent="0.25">
      <c r="N12" s="168"/>
      <c r="O12" s="164"/>
      <c r="P12" s="164"/>
      <c r="Q12" s="164"/>
      <c r="R12" s="164"/>
      <c r="S12" s="164"/>
      <c r="T12" s="164"/>
      <c r="U12" s="164"/>
      <c r="V12" s="170"/>
    </row>
    <row r="13" spans="1:22" x14ac:dyDescent="0.25">
      <c r="N13" s="168"/>
      <c r="O13" s="164"/>
      <c r="P13" s="164"/>
      <c r="Q13" s="164"/>
      <c r="R13" s="164"/>
      <c r="S13" s="164"/>
      <c r="T13" s="164"/>
      <c r="U13" s="164"/>
      <c r="V13" s="170"/>
    </row>
    <row r="14" spans="1:22" x14ac:dyDescent="0.25">
      <c r="N14" s="168"/>
      <c r="O14" s="164"/>
      <c r="P14" s="164"/>
      <c r="Q14" s="164"/>
      <c r="R14" s="164"/>
      <c r="S14" s="164"/>
      <c r="T14" s="164"/>
      <c r="U14" s="164"/>
      <c r="V14" s="170"/>
    </row>
    <row r="15" spans="1:22" ht="15.75" thickBot="1" x14ac:dyDescent="0.3">
      <c r="N15" s="171"/>
      <c r="O15" s="172"/>
      <c r="P15" s="172"/>
      <c r="Q15" s="172"/>
      <c r="R15" s="172"/>
      <c r="S15" s="172"/>
      <c r="T15" s="172"/>
      <c r="U15" s="172"/>
      <c r="V15" s="173"/>
    </row>
  </sheetData>
  <mergeCells count="1">
    <mergeCell ref="N6:V15"/>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BF880E-9250-43CE-A205-01BCDE30F4EF}">
  <dimension ref="A1:PF36"/>
  <sheetViews>
    <sheetView zoomScale="80" zoomScaleNormal="80" workbookViewId="0">
      <selection activeCell="AA29" sqref="AA29"/>
    </sheetView>
  </sheetViews>
  <sheetFormatPr defaultRowHeight="15" x14ac:dyDescent="0.25"/>
  <sheetData>
    <row r="1" spans="1:422" ht="15.75" thickBot="1" x14ac:dyDescent="0.3">
      <c r="A1" t="s">
        <v>136</v>
      </c>
      <c r="F1" t="s">
        <v>122</v>
      </c>
      <c r="W1" t="s">
        <v>13</v>
      </c>
      <c r="AU1" t="s">
        <v>14</v>
      </c>
    </row>
    <row r="2" spans="1:422" x14ac:dyDescent="0.25">
      <c r="D2" s="64"/>
      <c r="E2" s="65"/>
      <c r="F2" s="65" t="s">
        <v>123</v>
      </c>
      <c r="G2" s="65"/>
      <c r="H2" s="66"/>
      <c r="I2" s="64"/>
      <c r="J2" s="65"/>
      <c r="K2" s="65" t="s">
        <v>116</v>
      </c>
      <c r="L2" s="65"/>
      <c r="M2" s="67"/>
      <c r="N2" s="68"/>
      <c r="O2" s="65"/>
      <c r="P2" s="65" t="s">
        <v>117</v>
      </c>
      <c r="Q2" s="65"/>
      <c r="R2" s="67"/>
      <c r="S2" s="68"/>
      <c r="T2" s="65"/>
      <c r="U2" s="65" t="s">
        <v>118</v>
      </c>
      <c r="V2" s="65"/>
      <c r="W2" s="67"/>
      <c r="X2" s="68"/>
      <c r="Y2" s="65"/>
      <c r="Z2" s="65" t="s">
        <v>119</v>
      </c>
      <c r="AA2" s="65"/>
      <c r="AB2" s="67"/>
      <c r="AC2" s="68"/>
      <c r="AD2" s="65"/>
      <c r="AE2" s="65" t="s">
        <v>120</v>
      </c>
      <c r="AF2" s="65"/>
      <c r="AG2" s="67"/>
      <c r="AH2" s="65"/>
      <c r="AI2" s="65"/>
      <c r="AJ2" s="65" t="s">
        <v>121</v>
      </c>
      <c r="AK2" s="65"/>
      <c r="AL2" s="66"/>
      <c r="AM2" s="64"/>
      <c r="AN2" s="65" t="s">
        <v>116</v>
      </c>
      <c r="AO2" s="67"/>
      <c r="AP2" s="68"/>
      <c r="AQ2" s="65" t="s">
        <v>117</v>
      </c>
      <c r="AR2" s="67"/>
      <c r="AS2" s="68"/>
      <c r="AT2" s="65" t="s">
        <v>118</v>
      </c>
      <c r="AU2" s="67"/>
      <c r="AV2" s="68"/>
      <c r="AW2" s="65" t="s">
        <v>119</v>
      </c>
      <c r="AX2" s="67"/>
      <c r="AY2" s="68"/>
      <c r="AZ2" s="65" t="s">
        <v>120</v>
      </c>
      <c r="BA2" s="67"/>
      <c r="BB2" s="65"/>
      <c r="BC2" s="65" t="s">
        <v>121</v>
      </c>
      <c r="BD2" s="66"/>
    </row>
    <row r="3" spans="1:422" x14ac:dyDescent="0.25">
      <c r="B3" s="11" t="s">
        <v>163</v>
      </c>
      <c r="C3" s="5"/>
      <c r="D3" s="69">
        <v>0.85955597124980876</v>
      </c>
      <c r="E3" s="5">
        <v>0.86657343064678116</v>
      </c>
      <c r="F3" s="5">
        <v>0.77546179634237955</v>
      </c>
      <c r="G3" s="5">
        <v>0.68820909415454312</v>
      </c>
      <c r="H3" s="70">
        <v>1.3518585192019892</v>
      </c>
      <c r="I3" s="143">
        <v>38.922292303486181</v>
      </c>
      <c r="J3" s="61">
        <v>64.466776695998618</v>
      </c>
      <c r="K3" s="61">
        <v>41.740302562832483</v>
      </c>
      <c r="L3" s="61">
        <v>92.525361702258678</v>
      </c>
      <c r="M3" s="61">
        <v>107.68567835677028</v>
      </c>
      <c r="N3" s="61">
        <v>81.992388526928394</v>
      </c>
      <c r="O3" s="61">
        <v>36.087766557599018</v>
      </c>
      <c r="P3" s="61">
        <v>71.554149866844909</v>
      </c>
      <c r="Q3" s="61">
        <v>98.832716597808044</v>
      </c>
      <c r="R3" s="61">
        <v>101.06006189999033</v>
      </c>
      <c r="S3" s="61">
        <v>88.318013419764299</v>
      </c>
      <c r="T3" s="61"/>
      <c r="U3" s="61"/>
      <c r="V3" s="61">
        <v>80.944386054331162</v>
      </c>
      <c r="W3" s="61">
        <v>74.905152840225426</v>
      </c>
      <c r="X3" s="61">
        <v>76.315944683770937</v>
      </c>
      <c r="Y3" s="61">
        <v>56.122148514250298</v>
      </c>
      <c r="Z3" s="61">
        <v>50.631838364247052</v>
      </c>
      <c r="AA3" s="61">
        <v>42.580789504666043</v>
      </c>
      <c r="AB3" s="61">
        <v>48.46667319174297</v>
      </c>
      <c r="AC3" s="61">
        <v>70.423947374553194</v>
      </c>
      <c r="AD3" s="61">
        <v>128.21834822997766</v>
      </c>
      <c r="AE3" s="61"/>
      <c r="AF3" s="61">
        <v>81.250348256887065</v>
      </c>
      <c r="AG3" s="61">
        <v>73.560265443591106</v>
      </c>
      <c r="AH3" s="61">
        <v>32.05595283699305</v>
      </c>
      <c r="AI3" s="61">
        <v>18.359564058628688</v>
      </c>
      <c r="AJ3" s="61">
        <v>31.500762426589695</v>
      </c>
      <c r="AK3" s="61">
        <v>31.500762426589695</v>
      </c>
      <c r="AL3" s="144">
        <v>59.425532601010673</v>
      </c>
      <c r="AM3" s="143">
        <v>0.25214975842437726</v>
      </c>
      <c r="AN3" s="61">
        <v>0.21382194336930815</v>
      </c>
      <c r="AO3" s="61">
        <v>0.1295556303736396</v>
      </c>
      <c r="AP3" s="61">
        <v>0.27462602323718732</v>
      </c>
      <c r="AQ3" s="61">
        <v>0.25291423686646913</v>
      </c>
      <c r="AR3" s="61">
        <v>0.4839236248067349</v>
      </c>
      <c r="AS3" s="61">
        <v>0.16733572922400755</v>
      </c>
      <c r="AT3" s="61">
        <v>0.14530380947829322</v>
      </c>
      <c r="AU3" s="61">
        <v>0.11788872534823701</v>
      </c>
      <c r="AV3" s="61">
        <v>0.22605999394300097</v>
      </c>
      <c r="AW3" s="61">
        <v>8.4283807345334888E-2</v>
      </c>
      <c r="AX3" s="61">
        <v>6.3426814163582645E-2</v>
      </c>
      <c r="AY3" s="61">
        <v>0.17387031928565788</v>
      </c>
      <c r="AZ3" s="61">
        <v>0.15768691158076914</v>
      </c>
      <c r="BA3" s="61">
        <v>0.20883615675598469</v>
      </c>
      <c r="BB3" s="61">
        <v>0.1706849262144603</v>
      </c>
      <c r="BC3" s="61">
        <v>0.12525311678211534</v>
      </c>
      <c r="BD3" s="144">
        <v>0.22549786957765064</v>
      </c>
      <c r="CC3" s="1"/>
      <c r="CD3" s="1"/>
      <c r="CE3" s="1"/>
      <c r="CF3" s="1"/>
      <c r="CG3" s="1"/>
      <c r="CH3" s="1"/>
      <c r="CI3" s="1"/>
      <c r="CJ3" s="1"/>
      <c r="CK3" s="1"/>
      <c r="CL3" s="1"/>
      <c r="CM3" s="1"/>
      <c r="CN3" s="1"/>
      <c r="CO3" s="1"/>
      <c r="CP3" s="1"/>
      <c r="CQ3" s="1"/>
      <c r="CR3" s="1"/>
      <c r="CS3" s="1"/>
      <c r="CT3" s="1"/>
      <c r="CU3" s="1"/>
      <c r="CV3" s="1"/>
      <c r="CW3" s="1"/>
      <c r="CX3" s="1"/>
      <c r="CY3" s="1"/>
      <c r="CZ3" s="1"/>
      <c r="DA3" s="1"/>
      <c r="DB3" s="1"/>
      <c r="DC3" s="1"/>
      <c r="DD3" s="1"/>
      <c r="DE3" s="1"/>
      <c r="DF3" s="1"/>
      <c r="DG3" s="1"/>
      <c r="DH3" s="1"/>
      <c r="DI3" s="1"/>
      <c r="DJ3" s="1"/>
      <c r="DK3" s="1"/>
      <c r="DL3" s="1"/>
      <c r="DM3" s="1"/>
      <c r="DN3" s="1"/>
      <c r="DO3" s="1"/>
      <c r="DP3" s="1"/>
      <c r="DQ3" s="1"/>
      <c r="DR3" s="1"/>
      <c r="DS3" s="1"/>
      <c r="DT3" s="1"/>
      <c r="DU3" s="1"/>
      <c r="DV3" s="1"/>
      <c r="DW3" s="1"/>
      <c r="DX3" s="1"/>
      <c r="DY3" s="1"/>
      <c r="DZ3" s="1"/>
      <c r="EA3" s="1"/>
      <c r="EB3" s="1"/>
      <c r="EC3" s="1"/>
      <c r="ED3" s="1"/>
      <c r="EE3" s="1"/>
      <c r="EF3" s="1"/>
      <c r="EG3" s="1"/>
      <c r="EH3" s="1"/>
      <c r="EI3" s="1"/>
      <c r="EJ3" s="1"/>
      <c r="EK3" s="1"/>
      <c r="EL3" s="1"/>
      <c r="EM3" s="1"/>
      <c r="EN3" s="1"/>
      <c r="EO3" s="1"/>
      <c r="EP3" s="1"/>
      <c r="EQ3" s="1"/>
      <c r="ER3" s="1"/>
      <c r="ES3" s="1"/>
      <c r="ET3" s="1"/>
      <c r="EU3" s="1"/>
      <c r="EV3" s="1"/>
      <c r="EW3" s="1"/>
      <c r="EX3" s="1"/>
      <c r="EY3" s="1"/>
      <c r="EZ3" s="1"/>
      <c r="FA3" s="1"/>
      <c r="FB3" s="1"/>
      <c r="FC3" s="1"/>
      <c r="FD3" s="1"/>
      <c r="FE3" s="1"/>
      <c r="FF3" s="1"/>
      <c r="FG3" s="1"/>
      <c r="FH3" s="1"/>
      <c r="FI3" s="1"/>
      <c r="FJ3" s="1"/>
      <c r="FK3" s="1"/>
      <c r="FL3" s="1"/>
      <c r="FM3" s="1"/>
      <c r="FN3" s="1"/>
      <c r="FO3" s="1"/>
      <c r="FP3" s="1"/>
      <c r="FQ3" s="1"/>
      <c r="FR3" s="1"/>
      <c r="FS3" s="1"/>
      <c r="FT3" s="1"/>
      <c r="FU3" s="1"/>
      <c r="FV3" s="1"/>
      <c r="FW3" s="1"/>
      <c r="FX3" s="1"/>
      <c r="FY3" s="1"/>
      <c r="FZ3" s="1"/>
      <c r="GA3" s="1"/>
      <c r="GB3" s="1"/>
      <c r="GC3" s="1"/>
      <c r="GD3" s="1"/>
      <c r="GE3" s="1"/>
      <c r="GF3" s="1"/>
      <c r="GG3" s="1"/>
      <c r="GH3" s="1"/>
      <c r="GI3" s="1"/>
      <c r="GJ3" s="1"/>
      <c r="GK3" s="1"/>
      <c r="GL3" s="1"/>
      <c r="GM3" s="1"/>
      <c r="GN3" s="1"/>
      <c r="GO3" s="1"/>
      <c r="GP3" s="1"/>
      <c r="GQ3" s="1"/>
      <c r="GR3" s="1"/>
      <c r="GS3" s="1"/>
      <c r="GT3" s="1"/>
      <c r="GU3" s="1"/>
      <c r="GV3" s="1"/>
      <c r="GW3" s="1"/>
      <c r="GX3" s="1"/>
      <c r="GY3" s="1"/>
      <c r="GZ3" s="1"/>
      <c r="HA3" s="1"/>
      <c r="HB3" s="1"/>
      <c r="HC3" s="1"/>
      <c r="HD3" s="1"/>
      <c r="HE3" s="1"/>
      <c r="HF3" s="1"/>
      <c r="HG3" s="1"/>
      <c r="HH3" s="1"/>
      <c r="HI3" s="1"/>
      <c r="HJ3" s="1"/>
      <c r="HK3" s="1"/>
      <c r="HL3" s="1"/>
      <c r="HM3" s="1"/>
      <c r="HN3" s="1"/>
      <c r="HO3" s="1"/>
      <c r="HP3" s="1"/>
      <c r="HQ3" s="1"/>
      <c r="HR3" s="1"/>
      <c r="HS3" s="1"/>
      <c r="HT3" s="1"/>
      <c r="HU3" s="1"/>
      <c r="HV3" s="1"/>
      <c r="HW3" s="1"/>
      <c r="HX3" s="1"/>
      <c r="HY3" s="1"/>
      <c r="HZ3" s="1"/>
      <c r="IA3" s="1"/>
      <c r="IB3" s="1"/>
      <c r="IC3" s="1"/>
      <c r="ID3" s="1"/>
      <c r="IE3" s="1"/>
      <c r="IF3" s="1"/>
      <c r="IG3" s="1"/>
      <c r="IH3" s="1"/>
      <c r="II3" s="1"/>
      <c r="IJ3" s="1"/>
      <c r="IK3" s="1"/>
      <c r="IL3" s="1"/>
      <c r="IM3" s="1"/>
      <c r="IN3" s="1"/>
      <c r="IO3" s="1"/>
      <c r="IP3" s="1"/>
      <c r="IQ3" s="1"/>
      <c r="IR3" s="1"/>
      <c r="IS3" s="1"/>
      <c r="IT3" s="1"/>
      <c r="IU3" s="1"/>
      <c r="IV3" s="1"/>
      <c r="IW3" s="1"/>
      <c r="IX3" s="1"/>
      <c r="IY3" s="1"/>
      <c r="IZ3" s="1"/>
      <c r="JA3" s="1"/>
      <c r="JB3" s="1"/>
      <c r="JC3" s="1"/>
      <c r="JD3" s="1"/>
      <c r="JE3" s="1"/>
      <c r="JF3" s="1"/>
      <c r="JG3" s="1"/>
      <c r="JH3" s="1"/>
      <c r="JI3" s="1"/>
      <c r="JJ3" s="1"/>
      <c r="JK3" s="1"/>
      <c r="JL3" s="1"/>
      <c r="JM3" s="1"/>
      <c r="JN3" s="1"/>
      <c r="JO3" s="1"/>
      <c r="JP3" s="1"/>
      <c r="JQ3" s="1"/>
      <c r="JR3" s="1"/>
      <c r="JS3" s="1"/>
      <c r="JT3" s="1"/>
      <c r="JU3" s="1"/>
      <c r="JV3" s="1"/>
      <c r="JW3" s="1"/>
      <c r="JX3" s="1"/>
      <c r="JY3" s="1"/>
      <c r="JZ3" s="1"/>
      <c r="KA3" s="1"/>
      <c r="KB3" s="1"/>
      <c r="KC3" s="1"/>
      <c r="KD3" s="1"/>
      <c r="KE3" s="1"/>
      <c r="KF3" s="1"/>
      <c r="KG3" s="1"/>
      <c r="KH3" s="1"/>
      <c r="KI3" s="1"/>
      <c r="KJ3" s="1"/>
      <c r="KK3" s="1"/>
      <c r="KL3" s="1"/>
      <c r="KM3" s="1"/>
      <c r="KN3" s="1"/>
      <c r="KO3" s="1"/>
      <c r="KP3" s="1"/>
      <c r="KQ3" s="1"/>
      <c r="KR3" s="1"/>
      <c r="KS3" s="1"/>
      <c r="KT3" s="1"/>
      <c r="KU3" s="1"/>
      <c r="KV3" s="1"/>
      <c r="KW3" s="1"/>
      <c r="KX3" s="1"/>
      <c r="KY3" s="1"/>
      <c r="KZ3" s="1"/>
      <c r="LA3" s="1"/>
      <c r="LB3" s="1"/>
      <c r="LC3" s="1"/>
      <c r="LD3" s="1"/>
      <c r="LE3" s="1"/>
      <c r="LF3" s="1"/>
      <c r="LG3" s="1"/>
      <c r="LH3" s="1"/>
      <c r="LI3" s="1"/>
      <c r="LJ3" s="1"/>
      <c r="LK3" s="1"/>
      <c r="LL3" s="1"/>
      <c r="LM3" s="1"/>
      <c r="LN3" s="1"/>
      <c r="LO3" s="1"/>
      <c r="LP3" s="1"/>
      <c r="LQ3" s="1"/>
      <c r="LR3" s="1"/>
      <c r="LS3" s="1"/>
      <c r="LT3" s="1"/>
      <c r="LU3" s="1"/>
      <c r="LV3" s="1"/>
      <c r="LW3" s="1"/>
      <c r="LX3" s="1"/>
      <c r="LY3" s="1"/>
      <c r="LZ3" s="1"/>
      <c r="MA3" s="1"/>
      <c r="MB3" s="1"/>
      <c r="MC3" s="1"/>
      <c r="MD3" s="1"/>
      <c r="ME3" s="1"/>
      <c r="MF3" s="1"/>
      <c r="MG3" s="1"/>
      <c r="MH3" s="1"/>
      <c r="MI3" s="1"/>
      <c r="MJ3" s="1"/>
      <c r="MK3" s="1"/>
      <c r="ML3" s="1"/>
      <c r="MM3" s="1"/>
      <c r="MN3" s="1"/>
      <c r="MO3" s="1"/>
      <c r="MP3" s="1"/>
      <c r="MQ3" s="1"/>
      <c r="MR3" s="1"/>
      <c r="MS3" s="1"/>
      <c r="MT3" s="1"/>
      <c r="MU3" s="1"/>
      <c r="MV3" s="1"/>
      <c r="MW3" s="1"/>
      <c r="MX3" s="1"/>
      <c r="MY3" s="1"/>
      <c r="MZ3" s="1"/>
      <c r="NA3" s="1"/>
      <c r="NB3" s="1"/>
      <c r="NC3" s="1"/>
      <c r="ND3" s="1"/>
      <c r="NE3" s="1"/>
      <c r="NF3" s="1"/>
      <c r="NG3" s="1"/>
      <c r="NH3" s="1"/>
      <c r="NI3" s="1"/>
      <c r="NJ3" s="1"/>
      <c r="NK3" s="1"/>
      <c r="NL3" s="1"/>
      <c r="NM3" s="1"/>
      <c r="NN3" s="1"/>
      <c r="NO3" s="1"/>
      <c r="NP3" s="1"/>
      <c r="NQ3" s="1"/>
      <c r="NR3" s="1"/>
      <c r="NS3" s="1"/>
      <c r="NT3" s="1"/>
      <c r="NU3" s="1"/>
      <c r="NV3" s="1"/>
      <c r="NW3" s="1"/>
      <c r="NX3" s="1"/>
      <c r="NY3" s="1"/>
      <c r="NZ3" s="1"/>
      <c r="OA3" s="1"/>
      <c r="OB3" s="1"/>
      <c r="OC3" s="1"/>
      <c r="OD3" s="1"/>
      <c r="OE3" s="1"/>
      <c r="OF3" s="1"/>
      <c r="OG3" s="1"/>
      <c r="OH3" s="1"/>
      <c r="OI3" s="1"/>
      <c r="OJ3" s="1"/>
      <c r="OK3" s="1"/>
      <c r="OL3" s="1"/>
      <c r="OM3" s="1"/>
      <c r="ON3" s="1"/>
      <c r="OO3" s="1"/>
      <c r="OP3" s="1"/>
      <c r="OQ3" s="1"/>
      <c r="OR3" s="1"/>
      <c r="OS3" s="1"/>
      <c r="OT3" s="1"/>
      <c r="OU3" s="1"/>
      <c r="OV3" s="1"/>
      <c r="OW3" s="1"/>
      <c r="OX3" s="1"/>
      <c r="OY3" s="1"/>
      <c r="OZ3" s="1"/>
      <c r="PA3" s="1"/>
      <c r="PB3" s="1"/>
      <c r="PC3" s="1"/>
      <c r="PD3" s="1"/>
      <c r="PE3" s="1"/>
      <c r="PF3" s="1"/>
    </row>
    <row r="4" spans="1:422" x14ac:dyDescent="0.25">
      <c r="B4" s="11" t="s">
        <v>128</v>
      </c>
      <c r="C4" s="5"/>
      <c r="D4" s="69">
        <v>0.98774384796554626</v>
      </c>
      <c r="E4" s="5">
        <v>1.067729618188298</v>
      </c>
      <c r="F4" s="5">
        <v>1.1760302297476002</v>
      </c>
      <c r="G4" s="5">
        <v>0.94330558279251786</v>
      </c>
      <c r="H4" s="70">
        <v>1.5407523159455572</v>
      </c>
      <c r="I4" s="143">
        <v>70.423947374553194</v>
      </c>
      <c r="J4" s="61">
        <v>128.21834822997766</v>
      </c>
      <c r="K4" s="61"/>
      <c r="L4" s="61">
        <v>81.250348256887065</v>
      </c>
      <c r="M4" s="61">
        <v>73.560265443591106</v>
      </c>
      <c r="N4" s="61">
        <v>88.318013419764299</v>
      </c>
      <c r="O4" s="61"/>
      <c r="P4" s="61"/>
      <c r="Q4" s="61">
        <v>80.944386054331162</v>
      </c>
      <c r="R4" s="61">
        <v>74.905152840225426</v>
      </c>
      <c r="S4" s="61">
        <v>38.922292303486181</v>
      </c>
      <c r="T4" s="61">
        <v>64.466776695998618</v>
      </c>
      <c r="U4" s="61"/>
      <c r="V4" s="61">
        <v>92.525361702258678</v>
      </c>
      <c r="W4" s="61">
        <v>107.68567835677028</v>
      </c>
      <c r="X4" s="61">
        <v>32.05595283699305</v>
      </c>
      <c r="Y4" s="61">
        <v>18.359564058628688</v>
      </c>
      <c r="Z4" s="61">
        <v>31.500762426589695</v>
      </c>
      <c r="AA4" s="61">
        <v>31.500762426589695</v>
      </c>
      <c r="AB4" s="61">
        <v>59.425532601010673</v>
      </c>
      <c r="AC4" s="61">
        <v>81.992388526928394</v>
      </c>
      <c r="AD4" s="61">
        <v>36.087766557599018</v>
      </c>
      <c r="AE4" s="61"/>
      <c r="AF4" s="61">
        <v>98.832716597808044</v>
      </c>
      <c r="AG4" s="61">
        <v>101.06006189999033</v>
      </c>
      <c r="AH4" s="61">
        <v>76.315944683770937</v>
      </c>
      <c r="AI4" s="61">
        <v>56.122148514250298</v>
      </c>
      <c r="AJ4" s="61">
        <v>50.631838364247052</v>
      </c>
      <c r="AK4" s="61">
        <v>42.580789504666043</v>
      </c>
      <c r="AL4" s="144">
        <v>48.46667319174297</v>
      </c>
      <c r="AM4" s="143">
        <v>0.3037331490353038</v>
      </c>
      <c r="AN4" s="61">
        <v>0.32028874240021077</v>
      </c>
      <c r="AO4" s="61">
        <v>0.15201789766474738</v>
      </c>
      <c r="AP4" s="61">
        <v>0.64624021561372258</v>
      </c>
      <c r="AQ4" s="61">
        <v>0.67579998864788937</v>
      </c>
      <c r="AR4" s="61">
        <v>0.83417710133517198</v>
      </c>
      <c r="AS4" s="61">
        <v>0.24595446715569125</v>
      </c>
      <c r="AT4" s="61">
        <v>0.20120251205568213</v>
      </c>
      <c r="AU4" s="61">
        <v>0.14438181995845883</v>
      </c>
      <c r="AV4" s="61">
        <v>0.42399892503355308</v>
      </c>
      <c r="AW4" s="61">
        <v>0.13031818282411772</v>
      </c>
      <c r="AX4" s="61">
        <v>0.12745243537317447</v>
      </c>
      <c r="AY4" s="61">
        <v>0.4860887607135066</v>
      </c>
      <c r="AZ4" s="61">
        <v>0.3159794788270831</v>
      </c>
      <c r="BA4" s="61">
        <v>0.3578331993651076</v>
      </c>
      <c r="BB4" s="61">
        <v>0.4293185039777288</v>
      </c>
      <c r="BC4" s="61">
        <v>0.23665401563479438</v>
      </c>
      <c r="BD4" s="144">
        <v>0.35221100277247747</v>
      </c>
      <c r="CC4" s="1"/>
      <c r="CD4" s="1"/>
      <c r="CE4" s="1"/>
      <c r="CF4" s="1"/>
      <c r="CG4" s="1"/>
      <c r="CH4" s="1"/>
      <c r="CI4" s="1"/>
      <c r="CJ4" s="1"/>
      <c r="CK4" s="1"/>
      <c r="CL4" s="1"/>
      <c r="CM4" s="1"/>
      <c r="CN4" s="1"/>
      <c r="CO4" s="1"/>
      <c r="CP4" s="1"/>
      <c r="CQ4" s="1"/>
      <c r="CR4" s="1"/>
      <c r="CS4" s="1"/>
      <c r="CT4" s="1"/>
      <c r="CU4" s="1"/>
      <c r="CV4" s="1"/>
      <c r="CW4" s="1"/>
      <c r="CX4" s="1"/>
      <c r="CY4" s="1"/>
      <c r="CZ4" s="1"/>
      <c r="DA4" s="1"/>
      <c r="DB4" s="1"/>
      <c r="DC4" s="1"/>
      <c r="DD4" s="1"/>
      <c r="DE4" s="1"/>
      <c r="DF4" s="1"/>
      <c r="DG4" s="1"/>
      <c r="DH4" s="1"/>
      <c r="DI4" s="1"/>
      <c r="DJ4" s="1"/>
      <c r="DK4" s="1"/>
      <c r="DL4" s="1"/>
      <c r="DM4" s="1"/>
      <c r="DN4" s="1"/>
      <c r="DO4" s="1"/>
      <c r="DP4" s="1"/>
      <c r="DQ4" s="1"/>
      <c r="DR4" s="1"/>
      <c r="DS4" s="1"/>
      <c r="DT4" s="1"/>
      <c r="DU4" s="1"/>
      <c r="DV4" s="1"/>
      <c r="DW4" s="1"/>
      <c r="DX4" s="1"/>
      <c r="DY4" s="1"/>
      <c r="DZ4" s="1"/>
      <c r="EA4" s="1"/>
      <c r="EB4" s="1"/>
      <c r="EC4" s="1"/>
      <c r="ED4" s="1"/>
      <c r="EE4" s="1"/>
      <c r="EF4" s="1"/>
      <c r="EG4" s="1"/>
      <c r="EH4" s="1"/>
      <c r="EI4" s="1"/>
      <c r="EJ4" s="1"/>
      <c r="EK4" s="1"/>
      <c r="EL4" s="1"/>
      <c r="EM4" s="1"/>
      <c r="EN4" s="1"/>
      <c r="EO4" s="1"/>
      <c r="EP4" s="1"/>
      <c r="EQ4" s="1"/>
      <c r="ER4" s="1"/>
      <c r="ES4" s="1"/>
      <c r="ET4" s="1"/>
      <c r="EU4" s="1"/>
      <c r="EV4" s="1"/>
      <c r="EW4" s="1"/>
      <c r="EX4" s="1"/>
      <c r="EY4" s="1"/>
      <c r="EZ4" s="1"/>
      <c r="FA4" s="1"/>
      <c r="FB4" s="1"/>
      <c r="FC4" s="1"/>
      <c r="FD4" s="1"/>
      <c r="FE4" s="1"/>
      <c r="FF4" s="1"/>
      <c r="FG4" s="1"/>
      <c r="FH4" s="1"/>
      <c r="FI4" s="1"/>
      <c r="FJ4" s="1"/>
      <c r="FK4" s="1"/>
      <c r="FL4" s="1"/>
      <c r="FM4" s="1"/>
      <c r="FN4" s="1"/>
      <c r="FO4" s="1"/>
      <c r="FP4" s="1"/>
      <c r="FQ4" s="1"/>
      <c r="FR4" s="1"/>
      <c r="FS4" s="1"/>
      <c r="FT4" s="1"/>
      <c r="FU4" s="1"/>
      <c r="FV4" s="1"/>
      <c r="FW4" s="1"/>
      <c r="FX4" s="1"/>
      <c r="FY4" s="1"/>
      <c r="FZ4" s="1"/>
      <c r="GA4" s="1"/>
      <c r="GB4" s="1"/>
      <c r="GC4" s="1"/>
      <c r="GD4" s="1"/>
      <c r="GE4" s="1"/>
      <c r="GF4" s="1"/>
      <c r="GG4" s="1"/>
      <c r="GH4" s="1"/>
      <c r="GI4" s="1"/>
      <c r="GJ4" s="1"/>
      <c r="GK4" s="1"/>
      <c r="GL4" s="1"/>
      <c r="GM4" s="1"/>
      <c r="GN4" s="1"/>
      <c r="GO4" s="1"/>
      <c r="GP4" s="1"/>
      <c r="GQ4" s="1"/>
      <c r="GR4" s="1"/>
      <c r="GS4" s="1"/>
      <c r="GT4" s="1"/>
      <c r="GU4" s="1"/>
      <c r="GV4" s="1"/>
      <c r="GW4" s="1"/>
      <c r="GX4" s="1"/>
      <c r="GY4" s="1"/>
      <c r="GZ4" s="1"/>
      <c r="HA4" s="1"/>
      <c r="HB4" s="1"/>
      <c r="HC4" s="1"/>
      <c r="HD4" s="1"/>
      <c r="HE4" s="1"/>
      <c r="HF4" s="1"/>
      <c r="HG4" s="1"/>
      <c r="HH4" s="1"/>
      <c r="HI4" s="1"/>
      <c r="HJ4" s="1"/>
      <c r="HK4" s="1"/>
      <c r="HL4" s="1"/>
      <c r="HM4" s="1"/>
      <c r="HN4" s="1"/>
      <c r="HO4" s="1"/>
      <c r="HP4" s="1"/>
      <c r="HQ4" s="1"/>
      <c r="HR4" s="1"/>
      <c r="HS4" s="1"/>
      <c r="HT4" s="1"/>
      <c r="HU4" s="1"/>
      <c r="HV4" s="1"/>
      <c r="HW4" s="1"/>
      <c r="HX4" s="1"/>
      <c r="HY4" s="1"/>
      <c r="HZ4" s="1"/>
      <c r="IA4" s="1"/>
      <c r="IB4" s="1"/>
      <c r="IC4" s="1"/>
      <c r="ID4" s="1"/>
      <c r="IE4" s="1"/>
      <c r="IF4" s="1"/>
      <c r="IG4" s="1"/>
      <c r="IH4" s="1"/>
      <c r="II4" s="1"/>
      <c r="IJ4" s="1"/>
      <c r="IK4" s="1"/>
      <c r="IL4" s="1"/>
      <c r="IM4" s="1"/>
      <c r="IN4" s="1"/>
      <c r="IO4" s="1"/>
      <c r="IP4" s="1"/>
      <c r="IQ4" s="1"/>
      <c r="IR4" s="1"/>
      <c r="IS4" s="1"/>
      <c r="IT4" s="1"/>
      <c r="IU4" s="1"/>
      <c r="IV4" s="1"/>
      <c r="IW4" s="1"/>
      <c r="IX4" s="1"/>
      <c r="IY4" s="1"/>
      <c r="IZ4" s="1"/>
      <c r="JA4" s="1"/>
      <c r="JB4" s="1"/>
      <c r="JC4" s="1"/>
      <c r="JD4" s="1"/>
      <c r="JE4" s="1"/>
      <c r="JF4" s="1"/>
      <c r="JG4" s="1"/>
      <c r="JH4" s="1"/>
      <c r="JI4" s="1"/>
      <c r="JJ4" s="1"/>
      <c r="JK4" s="1"/>
      <c r="JL4" s="1"/>
      <c r="JM4" s="1"/>
      <c r="JN4" s="1"/>
      <c r="JO4" s="1"/>
      <c r="JP4" s="1"/>
      <c r="JQ4" s="1"/>
      <c r="JR4" s="1"/>
      <c r="JS4" s="1"/>
      <c r="JT4" s="1"/>
      <c r="JU4" s="1"/>
      <c r="JV4" s="1"/>
      <c r="JW4" s="1"/>
      <c r="JX4" s="1"/>
      <c r="JY4" s="1"/>
      <c r="JZ4" s="1"/>
      <c r="KA4" s="1"/>
      <c r="KB4" s="1"/>
      <c r="KC4" s="1"/>
      <c r="KD4" s="1"/>
      <c r="KE4" s="1"/>
      <c r="KF4" s="1"/>
      <c r="KG4" s="1"/>
      <c r="KH4" s="1"/>
      <c r="KI4" s="1"/>
      <c r="KJ4" s="1"/>
      <c r="KK4" s="1"/>
      <c r="KL4" s="1"/>
      <c r="KM4" s="1"/>
      <c r="KN4" s="1"/>
      <c r="KO4" s="1"/>
      <c r="KP4" s="1"/>
      <c r="KQ4" s="1"/>
      <c r="KR4" s="1"/>
      <c r="KS4" s="1"/>
      <c r="KT4" s="1"/>
      <c r="KU4" s="1"/>
      <c r="KV4" s="1"/>
      <c r="KW4" s="1"/>
      <c r="KX4" s="1"/>
      <c r="KY4" s="1"/>
      <c r="KZ4" s="1"/>
      <c r="LA4" s="1"/>
      <c r="LB4" s="1"/>
      <c r="LC4" s="1"/>
      <c r="LD4" s="1"/>
      <c r="LE4" s="1"/>
      <c r="LF4" s="1"/>
      <c r="LG4" s="1"/>
      <c r="LH4" s="1"/>
      <c r="LI4" s="1"/>
      <c r="LJ4" s="1"/>
      <c r="LK4" s="1"/>
      <c r="LL4" s="1"/>
      <c r="LM4" s="1"/>
      <c r="LN4" s="1"/>
      <c r="LO4" s="1"/>
      <c r="LP4" s="1"/>
      <c r="LQ4" s="1"/>
      <c r="LR4" s="1"/>
      <c r="LS4" s="1"/>
      <c r="LT4" s="1"/>
      <c r="LU4" s="1"/>
      <c r="LV4" s="1"/>
      <c r="LW4" s="1"/>
      <c r="LX4" s="1"/>
      <c r="LY4" s="1"/>
      <c r="LZ4" s="1"/>
      <c r="MA4" s="1"/>
      <c r="MB4" s="1"/>
      <c r="MC4" s="1"/>
      <c r="MD4" s="1"/>
      <c r="ME4" s="1"/>
      <c r="MF4" s="1"/>
      <c r="MG4" s="1"/>
      <c r="MH4" s="1"/>
      <c r="MI4" s="1"/>
      <c r="MJ4" s="1"/>
      <c r="MK4" s="1"/>
      <c r="ML4" s="1"/>
      <c r="MM4" s="1"/>
      <c r="MN4" s="1"/>
      <c r="MO4" s="1"/>
      <c r="MP4" s="1"/>
      <c r="MQ4" s="1"/>
      <c r="MR4" s="1"/>
      <c r="MS4" s="1"/>
      <c r="MT4" s="1"/>
      <c r="MU4" s="1"/>
      <c r="MV4" s="1"/>
      <c r="MW4" s="1"/>
      <c r="MX4" s="1"/>
      <c r="MY4" s="1"/>
      <c r="MZ4" s="1"/>
      <c r="NA4" s="1"/>
      <c r="NB4" s="1"/>
      <c r="NC4" s="1"/>
      <c r="ND4" s="1"/>
      <c r="NE4" s="1"/>
      <c r="NF4" s="1"/>
      <c r="NG4" s="1"/>
      <c r="NH4" s="1"/>
      <c r="NI4" s="1"/>
      <c r="NJ4" s="1"/>
      <c r="NK4" s="1"/>
      <c r="NL4" s="1"/>
      <c r="NM4" s="1"/>
      <c r="NN4" s="1"/>
      <c r="NO4" s="1"/>
      <c r="NP4" s="1"/>
      <c r="NQ4" s="1"/>
      <c r="NR4" s="1"/>
      <c r="NS4" s="1"/>
      <c r="NT4" s="1"/>
      <c r="NU4" s="1"/>
      <c r="NV4" s="1"/>
      <c r="NW4" s="1"/>
      <c r="NX4" s="1"/>
      <c r="NY4" s="1"/>
      <c r="NZ4" s="1"/>
      <c r="OA4" s="1"/>
      <c r="OB4" s="1"/>
      <c r="OC4" s="1"/>
      <c r="OD4" s="1"/>
      <c r="OE4" s="1"/>
      <c r="OF4" s="1"/>
      <c r="OG4" s="1"/>
      <c r="OH4" s="1"/>
      <c r="OI4" s="1"/>
      <c r="OJ4" s="1"/>
      <c r="OK4" s="1"/>
      <c r="OL4" s="1"/>
      <c r="OM4" s="1"/>
      <c r="ON4" s="1"/>
      <c r="OO4" s="1"/>
      <c r="OP4" s="1"/>
      <c r="OQ4" s="1"/>
      <c r="OR4" s="1"/>
      <c r="OS4" s="1"/>
      <c r="OT4" s="1"/>
      <c r="OU4" s="1"/>
      <c r="OV4" s="1"/>
      <c r="OW4" s="1"/>
      <c r="OX4" s="1"/>
      <c r="OY4" s="1"/>
      <c r="OZ4" s="1"/>
      <c r="PA4" s="1"/>
      <c r="PB4" s="1"/>
      <c r="PC4" s="1"/>
      <c r="PD4" s="1"/>
      <c r="PE4" s="1"/>
      <c r="PF4" s="1"/>
    </row>
    <row r="5" spans="1:422" ht="15.75" thickBot="1" x14ac:dyDescent="0.3">
      <c r="B5" s="11" t="s">
        <v>129</v>
      </c>
      <c r="C5" s="5"/>
      <c r="D5" s="71">
        <v>1.0622831821084624</v>
      </c>
      <c r="E5" s="72">
        <v>1.1748235781156997</v>
      </c>
      <c r="F5" s="72">
        <v>1.3164245457432904</v>
      </c>
      <c r="G5" s="72">
        <v>1.1062604396226596</v>
      </c>
      <c r="H5" s="73">
        <v>1.6800441584130428</v>
      </c>
      <c r="I5" s="145">
        <v>100.90262183899623</v>
      </c>
      <c r="J5" s="146"/>
      <c r="K5" s="146"/>
      <c r="L5" s="146">
        <v>127.7655983689916</v>
      </c>
      <c r="M5" s="146">
        <v>118.10674592841698</v>
      </c>
      <c r="N5" s="146">
        <v>41.397487523009971</v>
      </c>
      <c r="O5" s="146">
        <v>10.774618288904797</v>
      </c>
      <c r="P5" s="146"/>
      <c r="Q5" s="146">
        <v>117.39552692381127</v>
      </c>
      <c r="R5" s="146"/>
      <c r="S5" s="146">
        <v>15.222391537286503</v>
      </c>
      <c r="T5" s="146">
        <v>67.996674024008982</v>
      </c>
      <c r="U5" s="146"/>
      <c r="V5" s="146">
        <v>49.669268289671059</v>
      </c>
      <c r="W5" s="146">
        <v>63.502718589066212</v>
      </c>
      <c r="X5" s="146">
        <v>7.6801942679753017</v>
      </c>
      <c r="Y5" s="146">
        <v>11.013712904700286</v>
      </c>
      <c r="Z5" s="146">
        <v>14.331721604206088</v>
      </c>
      <c r="AA5" s="146">
        <v>14.331721604206088</v>
      </c>
      <c r="AB5" s="146">
        <v>65.561760383995647</v>
      </c>
      <c r="AC5" s="146">
        <v>35.330844098673985</v>
      </c>
      <c r="AD5" s="146">
        <v>40.502938520051472</v>
      </c>
      <c r="AE5" s="146"/>
      <c r="AF5" s="146">
        <v>137.14742513297142</v>
      </c>
      <c r="AG5" s="146"/>
      <c r="AH5" s="146"/>
      <c r="AI5" s="146">
        <v>89.785382774327857</v>
      </c>
      <c r="AJ5" s="146">
        <v>67.055159644057298</v>
      </c>
      <c r="AK5" s="146">
        <v>56.595614979162718</v>
      </c>
      <c r="AL5" s="147">
        <v>69.845419815496328</v>
      </c>
      <c r="AM5" s="145">
        <v>0.33129074520396107</v>
      </c>
      <c r="AN5" s="146">
        <v>0.35636838178589725</v>
      </c>
      <c r="AO5" s="146">
        <v>0.15714520945692545</v>
      </c>
      <c r="AP5" s="146">
        <v>0.7291272015436725</v>
      </c>
      <c r="AQ5" s="146">
        <v>0.77643458014679723</v>
      </c>
      <c r="AR5" s="146">
        <v>0.84694500714167764</v>
      </c>
      <c r="AS5" s="146">
        <v>0.31300959342624712</v>
      </c>
      <c r="AT5" s="146">
        <v>0.23777155829180038</v>
      </c>
      <c r="AU5" s="146">
        <v>0.15119469100343083</v>
      </c>
      <c r="AV5" s="146">
        <v>0.48951981468777694</v>
      </c>
      <c r="AW5" s="146">
        <v>0.15008857543971249</v>
      </c>
      <c r="AX5" s="146">
        <v>0.15310532452292239</v>
      </c>
      <c r="AY5" s="146">
        <v>0.58672207642640783</v>
      </c>
      <c r="AZ5" s="146">
        <v>0.40095019273455224</v>
      </c>
      <c r="BA5" s="146">
        <v>0.41075438697549543</v>
      </c>
      <c r="BB5" s="146">
        <v>0.49893018969745151</v>
      </c>
      <c r="BC5" s="146">
        <v>0.281589700437966</v>
      </c>
      <c r="BD5" s="147">
        <v>0.36508163711958208</v>
      </c>
      <c r="CC5" s="1"/>
      <c r="CD5" s="1"/>
      <c r="CE5" s="1"/>
      <c r="CF5" s="1"/>
      <c r="CG5" s="1"/>
      <c r="CH5" s="1"/>
      <c r="CI5" s="1"/>
      <c r="CJ5" s="1"/>
      <c r="CK5" s="1"/>
      <c r="CL5" s="1"/>
      <c r="CM5" s="1"/>
      <c r="CN5" s="1"/>
      <c r="CO5" s="1"/>
      <c r="CP5" s="1"/>
      <c r="CQ5" s="1"/>
      <c r="CR5" s="1"/>
      <c r="CS5" s="1"/>
      <c r="CT5" s="1"/>
      <c r="CU5" s="1"/>
      <c r="CV5" s="1"/>
      <c r="CW5" s="1"/>
      <c r="CX5" s="1"/>
      <c r="CY5" s="1"/>
      <c r="CZ5" s="1"/>
      <c r="DA5" s="1"/>
      <c r="DB5" s="1"/>
      <c r="DC5" s="1"/>
      <c r="DD5" s="1"/>
      <c r="DE5" s="1"/>
      <c r="DF5" s="1"/>
      <c r="DG5" s="1"/>
      <c r="DH5" s="1"/>
      <c r="DI5" s="1"/>
      <c r="DJ5" s="1"/>
      <c r="DK5" s="1"/>
      <c r="DL5" s="1"/>
      <c r="DM5" s="1"/>
      <c r="DN5" s="1"/>
      <c r="DO5" s="1"/>
      <c r="DP5" s="1"/>
      <c r="DQ5" s="1"/>
      <c r="DR5" s="1"/>
      <c r="DS5" s="1"/>
      <c r="DT5" s="1"/>
      <c r="DU5" s="1"/>
      <c r="DV5" s="1"/>
      <c r="DW5" s="1"/>
      <c r="DX5" s="1"/>
      <c r="DY5" s="1"/>
      <c r="DZ5" s="1"/>
      <c r="EA5" s="1"/>
      <c r="EB5" s="1"/>
      <c r="EC5" s="1"/>
      <c r="ED5" s="1"/>
      <c r="EE5" s="1"/>
      <c r="EF5" s="1"/>
      <c r="EG5" s="1"/>
      <c r="EH5" s="1"/>
      <c r="EI5" s="1"/>
      <c r="EJ5" s="1"/>
      <c r="EK5" s="1"/>
      <c r="EL5" s="1"/>
      <c r="EM5" s="1"/>
      <c r="EN5" s="1"/>
      <c r="EO5" s="1"/>
      <c r="EP5" s="1"/>
      <c r="EQ5" s="1"/>
      <c r="ER5" s="1"/>
      <c r="ES5" s="1"/>
      <c r="ET5" s="1"/>
      <c r="EU5" s="1"/>
      <c r="EV5" s="1"/>
      <c r="EW5" s="1"/>
      <c r="EX5" s="1"/>
      <c r="EY5" s="1"/>
      <c r="EZ5" s="1"/>
      <c r="FA5" s="1"/>
      <c r="FB5" s="1"/>
      <c r="FC5" s="1"/>
      <c r="FD5" s="1"/>
      <c r="FE5" s="1"/>
      <c r="FF5" s="1"/>
      <c r="FG5" s="1"/>
      <c r="FH5" s="1"/>
      <c r="FI5" s="1"/>
      <c r="FJ5" s="1"/>
      <c r="FK5" s="1"/>
      <c r="FL5" s="1"/>
      <c r="FM5" s="1"/>
      <c r="FN5" s="1"/>
      <c r="FO5" s="1"/>
      <c r="FP5" s="1"/>
      <c r="FQ5" s="1"/>
      <c r="FR5" s="1"/>
      <c r="FS5" s="1"/>
      <c r="FT5" s="1"/>
      <c r="FU5" s="1"/>
      <c r="FV5" s="1"/>
      <c r="FW5" s="1"/>
      <c r="FX5" s="1"/>
      <c r="FY5" s="1"/>
      <c r="FZ5" s="1"/>
      <c r="GA5" s="1"/>
      <c r="GB5" s="1"/>
      <c r="GC5" s="1"/>
      <c r="GD5" s="1"/>
      <c r="GE5" s="1"/>
      <c r="GF5" s="1"/>
      <c r="GG5" s="1"/>
      <c r="GH5" s="1"/>
      <c r="GI5" s="1"/>
      <c r="GJ5" s="1"/>
      <c r="GK5" s="1"/>
      <c r="GL5" s="1"/>
      <c r="GM5" s="1"/>
      <c r="GN5" s="1"/>
      <c r="GO5" s="1"/>
      <c r="GP5" s="1"/>
      <c r="GQ5" s="1"/>
      <c r="GR5" s="1"/>
      <c r="GS5" s="1"/>
      <c r="GT5" s="1"/>
      <c r="GU5" s="1"/>
      <c r="GV5" s="1"/>
      <c r="GW5" s="1"/>
      <c r="GX5" s="1"/>
      <c r="GY5" s="1"/>
      <c r="GZ5" s="1"/>
      <c r="HA5" s="1"/>
      <c r="HB5" s="1"/>
      <c r="HC5" s="1"/>
      <c r="HD5" s="1"/>
      <c r="HE5" s="1"/>
      <c r="HF5" s="1"/>
      <c r="HG5" s="1"/>
      <c r="HH5" s="1"/>
      <c r="HI5" s="1"/>
      <c r="HJ5" s="1"/>
      <c r="HK5" s="1"/>
      <c r="HL5" s="1"/>
      <c r="HM5" s="1"/>
      <c r="HN5" s="1"/>
      <c r="HO5" s="1"/>
      <c r="HP5" s="1"/>
      <c r="HQ5" s="1"/>
      <c r="HR5" s="1"/>
      <c r="HS5" s="1"/>
      <c r="HT5" s="1"/>
      <c r="HU5" s="1"/>
      <c r="HV5" s="1"/>
      <c r="HW5" s="1"/>
      <c r="HX5" s="1"/>
      <c r="HY5" s="1"/>
      <c r="HZ5" s="1"/>
      <c r="IA5" s="1"/>
      <c r="IB5" s="1"/>
      <c r="IC5" s="1"/>
      <c r="ID5" s="1"/>
      <c r="IE5" s="1"/>
      <c r="IF5" s="1"/>
      <c r="IG5" s="1"/>
      <c r="IH5" s="1"/>
      <c r="II5" s="1"/>
      <c r="IJ5" s="1"/>
      <c r="IK5" s="1"/>
      <c r="IL5" s="1"/>
      <c r="IM5" s="1"/>
      <c r="IN5" s="1"/>
      <c r="IO5" s="1"/>
      <c r="IP5" s="1"/>
      <c r="IQ5" s="1"/>
      <c r="IR5" s="1"/>
      <c r="IS5" s="1"/>
      <c r="IT5" s="1"/>
      <c r="IU5" s="1"/>
      <c r="IV5" s="1"/>
      <c r="IW5" s="1"/>
      <c r="IX5" s="1"/>
      <c r="IY5" s="1"/>
      <c r="IZ5" s="1"/>
      <c r="JA5" s="1"/>
      <c r="JB5" s="1"/>
      <c r="JC5" s="1"/>
      <c r="JD5" s="1"/>
      <c r="JE5" s="1"/>
      <c r="JF5" s="1"/>
      <c r="JG5" s="1"/>
      <c r="JH5" s="1"/>
      <c r="JI5" s="1"/>
      <c r="JJ5" s="1"/>
      <c r="JK5" s="1"/>
      <c r="JL5" s="1"/>
      <c r="JM5" s="1"/>
      <c r="JN5" s="1"/>
      <c r="JO5" s="1"/>
      <c r="JP5" s="1"/>
      <c r="JQ5" s="1"/>
      <c r="JR5" s="1"/>
      <c r="JS5" s="1"/>
      <c r="JT5" s="1"/>
      <c r="JU5" s="1"/>
      <c r="JV5" s="1"/>
      <c r="JW5" s="1"/>
      <c r="JX5" s="1"/>
      <c r="JY5" s="1"/>
      <c r="JZ5" s="1"/>
      <c r="KA5" s="1"/>
      <c r="KB5" s="1"/>
      <c r="KC5" s="1"/>
      <c r="KD5" s="1"/>
      <c r="KE5" s="1"/>
      <c r="KF5" s="1"/>
      <c r="KG5" s="1"/>
      <c r="KH5" s="1"/>
      <c r="KI5" s="1"/>
      <c r="KJ5" s="1"/>
      <c r="KK5" s="1"/>
      <c r="KL5" s="1"/>
      <c r="KM5" s="1"/>
      <c r="KN5" s="1"/>
      <c r="KO5" s="1"/>
      <c r="KP5" s="1"/>
      <c r="KQ5" s="1"/>
      <c r="KR5" s="1"/>
      <c r="KS5" s="1"/>
      <c r="KT5" s="1"/>
      <c r="KU5" s="1"/>
      <c r="KV5" s="1"/>
      <c r="KW5" s="1"/>
      <c r="KX5" s="1"/>
      <c r="KY5" s="1"/>
      <c r="KZ5" s="1"/>
      <c r="LA5" s="1"/>
      <c r="LB5" s="1"/>
      <c r="LC5" s="1"/>
      <c r="LD5" s="1"/>
      <c r="LE5" s="1"/>
      <c r="LF5" s="1"/>
      <c r="LG5" s="1"/>
      <c r="LH5" s="1"/>
      <c r="LI5" s="1"/>
      <c r="LJ5" s="1"/>
      <c r="LK5" s="1"/>
      <c r="LL5" s="1"/>
      <c r="LM5" s="1"/>
      <c r="LN5" s="1"/>
      <c r="LO5" s="1"/>
      <c r="LP5" s="1"/>
      <c r="LQ5" s="1"/>
      <c r="LR5" s="1"/>
      <c r="LS5" s="1"/>
      <c r="LT5" s="1"/>
      <c r="LU5" s="1"/>
      <c r="LV5" s="1"/>
      <c r="LW5" s="1"/>
      <c r="LX5" s="1"/>
      <c r="LY5" s="1"/>
      <c r="LZ5" s="1"/>
      <c r="MA5" s="1"/>
      <c r="MB5" s="1"/>
      <c r="MC5" s="1"/>
      <c r="MD5" s="1"/>
      <c r="ME5" s="1"/>
      <c r="MF5" s="1"/>
      <c r="MG5" s="1"/>
      <c r="MH5" s="1"/>
      <c r="MI5" s="1"/>
      <c r="MJ5" s="1"/>
      <c r="MK5" s="1"/>
      <c r="ML5" s="1"/>
      <c r="MM5" s="1"/>
      <c r="MN5" s="1"/>
      <c r="MO5" s="1"/>
      <c r="MP5" s="1"/>
      <c r="MQ5" s="1"/>
      <c r="MR5" s="1"/>
      <c r="MS5" s="1"/>
      <c r="MT5" s="1"/>
      <c r="MU5" s="1"/>
      <c r="MV5" s="1"/>
      <c r="MW5" s="1"/>
      <c r="MX5" s="1"/>
      <c r="MY5" s="1"/>
      <c r="MZ5" s="1"/>
      <c r="NA5" s="1"/>
      <c r="NB5" s="1"/>
      <c r="NC5" s="1"/>
      <c r="ND5" s="1"/>
      <c r="NE5" s="1"/>
      <c r="NF5" s="1"/>
      <c r="NG5" s="1"/>
      <c r="NH5" s="1"/>
      <c r="NI5" s="1"/>
      <c r="NJ5" s="1"/>
      <c r="NK5" s="1"/>
      <c r="NL5" s="1"/>
      <c r="NM5" s="1"/>
      <c r="NN5" s="1"/>
      <c r="NO5" s="1"/>
      <c r="NP5" s="1"/>
      <c r="NQ5" s="1"/>
      <c r="NR5" s="1"/>
      <c r="NS5" s="1"/>
      <c r="NT5" s="1"/>
      <c r="NU5" s="1"/>
      <c r="NV5" s="1"/>
      <c r="NW5" s="1"/>
      <c r="NX5" s="1"/>
      <c r="NY5" s="1"/>
      <c r="NZ5" s="1"/>
      <c r="OA5" s="1"/>
      <c r="OB5" s="1"/>
      <c r="OC5" s="1"/>
      <c r="OD5" s="1"/>
      <c r="OE5" s="1"/>
      <c r="OF5" s="1"/>
      <c r="OG5" s="1"/>
      <c r="OH5" s="1"/>
      <c r="OI5" s="1"/>
      <c r="OJ5" s="1"/>
      <c r="OK5" s="1"/>
      <c r="OL5" s="1"/>
      <c r="OM5" s="1"/>
      <c r="ON5" s="1"/>
      <c r="OO5" s="1"/>
      <c r="OP5" s="1"/>
      <c r="OQ5" s="1"/>
      <c r="OR5" s="1"/>
      <c r="OS5" s="1"/>
      <c r="OT5" s="1"/>
      <c r="OU5" s="1"/>
      <c r="OV5" s="1"/>
      <c r="OW5" s="1"/>
      <c r="OX5" s="1"/>
      <c r="OY5" s="1"/>
      <c r="OZ5" s="1"/>
      <c r="PA5" s="1"/>
      <c r="PB5" s="1"/>
      <c r="PC5" s="1"/>
      <c r="PD5" s="1"/>
      <c r="PE5" s="1"/>
      <c r="PF5" s="1"/>
    </row>
    <row r="8" spans="1:422" ht="15" customHeight="1" x14ac:dyDescent="0.25">
      <c r="D8" s="174" t="s">
        <v>125</v>
      </c>
      <c r="E8" s="175"/>
      <c r="F8" s="175"/>
      <c r="G8" s="175"/>
      <c r="H8" s="175"/>
      <c r="I8" s="175"/>
      <c r="J8" s="175"/>
      <c r="K8" s="175"/>
      <c r="L8" s="176"/>
    </row>
    <row r="9" spans="1:422" x14ac:dyDescent="0.25">
      <c r="D9" s="177"/>
      <c r="E9" s="164"/>
      <c r="F9" s="164"/>
      <c r="G9" s="164"/>
      <c r="H9" s="164"/>
      <c r="I9" s="164"/>
      <c r="J9" s="164"/>
      <c r="K9" s="164"/>
      <c r="L9" s="178"/>
    </row>
    <row r="10" spans="1:422" x14ac:dyDescent="0.25">
      <c r="D10" s="177"/>
      <c r="E10" s="164"/>
      <c r="F10" s="164"/>
      <c r="G10" s="164"/>
      <c r="H10" s="164"/>
      <c r="I10" s="164"/>
      <c r="J10" s="164"/>
      <c r="K10" s="164"/>
      <c r="L10" s="178"/>
    </row>
    <row r="11" spans="1:422" x14ac:dyDescent="0.25">
      <c r="D11" s="179"/>
      <c r="E11" s="180"/>
      <c r="F11" s="180"/>
      <c r="G11" s="180"/>
      <c r="H11" s="180"/>
      <c r="I11" s="180"/>
      <c r="J11" s="180"/>
      <c r="K11" s="180"/>
      <c r="L11" s="181"/>
    </row>
    <row r="12" spans="1:422" x14ac:dyDescent="0.25">
      <c r="D12" s="1"/>
    </row>
    <row r="13" spans="1:422" ht="15" customHeight="1" x14ac:dyDescent="0.25">
      <c r="D13" s="174" t="s">
        <v>124</v>
      </c>
      <c r="E13" s="175"/>
      <c r="F13" s="175"/>
      <c r="G13" s="175"/>
      <c r="H13" s="175"/>
      <c r="I13" s="175"/>
      <c r="J13" s="175"/>
      <c r="K13" s="175"/>
      <c r="L13" s="176"/>
    </row>
    <row r="14" spans="1:422" x14ac:dyDescent="0.25">
      <c r="D14" s="177"/>
      <c r="E14" s="164"/>
      <c r="F14" s="164"/>
      <c r="G14" s="164"/>
      <c r="H14" s="164"/>
      <c r="I14" s="164"/>
      <c r="J14" s="164"/>
      <c r="K14" s="164"/>
      <c r="L14" s="178"/>
    </row>
    <row r="15" spans="1:422" x14ac:dyDescent="0.25">
      <c r="D15" s="177"/>
      <c r="E15" s="164"/>
      <c r="F15" s="164"/>
      <c r="G15" s="164"/>
      <c r="H15" s="164"/>
      <c r="I15" s="164"/>
      <c r="J15" s="164"/>
      <c r="K15" s="164"/>
      <c r="L15" s="178"/>
    </row>
    <row r="16" spans="1:422" x14ac:dyDescent="0.25">
      <c r="D16" s="177"/>
      <c r="E16" s="164"/>
      <c r="F16" s="164"/>
      <c r="G16" s="164"/>
      <c r="H16" s="164"/>
      <c r="I16" s="164"/>
      <c r="J16" s="164"/>
      <c r="K16" s="164"/>
      <c r="L16" s="178"/>
    </row>
    <row r="17" spans="4:12" x14ac:dyDescent="0.25">
      <c r="D17" s="177"/>
      <c r="E17" s="164"/>
      <c r="F17" s="164"/>
      <c r="G17" s="164"/>
      <c r="H17" s="164"/>
      <c r="I17" s="164"/>
      <c r="J17" s="164"/>
      <c r="K17" s="164"/>
      <c r="L17" s="178"/>
    </row>
    <row r="18" spans="4:12" x14ac:dyDescent="0.25">
      <c r="D18" s="177"/>
      <c r="E18" s="164"/>
      <c r="F18" s="164"/>
      <c r="G18" s="164"/>
      <c r="H18" s="164"/>
      <c r="I18" s="164"/>
      <c r="J18" s="164"/>
      <c r="K18" s="164"/>
      <c r="L18" s="178"/>
    </row>
    <row r="19" spans="4:12" x14ac:dyDescent="0.25">
      <c r="D19" s="177"/>
      <c r="E19" s="164"/>
      <c r="F19" s="164"/>
      <c r="G19" s="164"/>
      <c r="H19" s="164"/>
      <c r="I19" s="164"/>
      <c r="J19" s="164"/>
      <c r="K19" s="164"/>
      <c r="L19" s="178"/>
    </row>
    <row r="20" spans="4:12" x14ac:dyDescent="0.25">
      <c r="D20" s="177"/>
      <c r="E20" s="164"/>
      <c r="F20" s="164"/>
      <c r="G20" s="164"/>
      <c r="H20" s="164"/>
      <c r="I20" s="164"/>
      <c r="J20" s="164"/>
      <c r="K20" s="164"/>
      <c r="L20" s="178"/>
    </row>
    <row r="21" spans="4:12" x14ac:dyDescent="0.25">
      <c r="D21" s="177"/>
      <c r="E21" s="164"/>
      <c r="F21" s="164"/>
      <c r="G21" s="164"/>
      <c r="H21" s="164"/>
      <c r="I21" s="164"/>
      <c r="J21" s="164"/>
      <c r="K21" s="164"/>
      <c r="L21" s="178"/>
    </row>
    <row r="22" spans="4:12" x14ac:dyDescent="0.25">
      <c r="D22" s="179"/>
      <c r="E22" s="180"/>
      <c r="F22" s="180"/>
      <c r="G22" s="180"/>
      <c r="H22" s="180"/>
      <c r="I22" s="180"/>
      <c r="J22" s="180"/>
      <c r="K22" s="180"/>
      <c r="L22" s="181"/>
    </row>
    <row r="23" spans="4:12" ht="15.75" thickBot="1" x14ac:dyDescent="0.3"/>
    <row r="24" spans="4:12" ht="15" customHeight="1" x14ac:dyDescent="0.25">
      <c r="D24" s="165" t="s">
        <v>133</v>
      </c>
      <c r="E24" s="166"/>
      <c r="F24" s="166"/>
      <c r="G24" s="166"/>
      <c r="H24" s="166"/>
      <c r="I24" s="166"/>
      <c r="J24" s="166"/>
      <c r="K24" s="166"/>
      <c r="L24" s="167"/>
    </row>
    <row r="25" spans="4:12" x14ac:dyDescent="0.25">
      <c r="D25" s="168"/>
      <c r="E25" s="164"/>
      <c r="F25" s="164"/>
      <c r="G25" s="164"/>
      <c r="H25" s="164"/>
      <c r="I25" s="164"/>
      <c r="J25" s="164"/>
      <c r="K25" s="164"/>
      <c r="L25" s="170"/>
    </row>
    <row r="26" spans="4:12" x14ac:dyDescent="0.25">
      <c r="D26" s="168"/>
      <c r="E26" s="164"/>
      <c r="F26" s="164"/>
      <c r="G26" s="164"/>
      <c r="H26" s="164"/>
      <c r="I26" s="164"/>
      <c r="J26" s="164"/>
      <c r="K26" s="164"/>
      <c r="L26" s="170"/>
    </row>
    <row r="27" spans="4:12" x14ac:dyDescent="0.25">
      <c r="D27" s="168"/>
      <c r="E27" s="164"/>
      <c r="F27" s="164"/>
      <c r="G27" s="164"/>
      <c r="H27" s="164"/>
      <c r="I27" s="164"/>
      <c r="J27" s="164"/>
      <c r="K27" s="164"/>
      <c r="L27" s="170"/>
    </row>
    <row r="28" spans="4:12" x14ac:dyDescent="0.25">
      <c r="D28" s="168"/>
      <c r="E28" s="164"/>
      <c r="F28" s="164"/>
      <c r="G28" s="164"/>
      <c r="H28" s="164"/>
      <c r="I28" s="164"/>
      <c r="J28" s="164"/>
      <c r="K28" s="164"/>
      <c r="L28" s="170"/>
    </row>
    <row r="29" spans="4:12" x14ac:dyDescent="0.25">
      <c r="D29" s="168"/>
      <c r="E29" s="164"/>
      <c r="F29" s="164"/>
      <c r="G29" s="164"/>
      <c r="H29" s="164"/>
      <c r="I29" s="164"/>
      <c r="J29" s="164"/>
      <c r="K29" s="164"/>
      <c r="L29" s="170"/>
    </row>
    <row r="30" spans="4:12" x14ac:dyDescent="0.25">
      <c r="D30" s="168"/>
      <c r="E30" s="164"/>
      <c r="F30" s="164"/>
      <c r="G30" s="164"/>
      <c r="H30" s="164"/>
      <c r="I30" s="164"/>
      <c r="J30" s="164"/>
      <c r="K30" s="164"/>
      <c r="L30" s="170"/>
    </row>
    <row r="31" spans="4:12" x14ac:dyDescent="0.25">
      <c r="D31" s="168"/>
      <c r="E31" s="164"/>
      <c r="F31" s="164"/>
      <c r="G31" s="164"/>
      <c r="H31" s="164"/>
      <c r="I31" s="164"/>
      <c r="J31" s="164"/>
      <c r="K31" s="164"/>
      <c r="L31" s="170"/>
    </row>
    <row r="32" spans="4:12" x14ac:dyDescent="0.25">
      <c r="D32" s="168"/>
      <c r="E32" s="164"/>
      <c r="F32" s="164"/>
      <c r="G32" s="164"/>
      <c r="H32" s="164"/>
      <c r="I32" s="164"/>
      <c r="J32" s="164"/>
      <c r="K32" s="164"/>
      <c r="L32" s="170"/>
    </row>
    <row r="33" spans="4:14" ht="15.75" thickBot="1" x14ac:dyDescent="0.3">
      <c r="D33" s="171"/>
      <c r="E33" s="172"/>
      <c r="F33" s="172"/>
      <c r="G33" s="172"/>
      <c r="H33" s="172"/>
      <c r="I33" s="172"/>
      <c r="J33" s="172"/>
      <c r="K33" s="172"/>
      <c r="L33" s="173"/>
    </row>
    <row r="36" spans="4:14" x14ac:dyDescent="0.25">
      <c r="N36" t="s">
        <v>162</v>
      </c>
    </row>
  </sheetData>
  <mergeCells count="3">
    <mergeCell ref="D8:L11"/>
    <mergeCell ref="D13:L22"/>
    <mergeCell ref="D24:L33"/>
  </mergeCell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8C248E-305F-4572-8476-724D270F95C0}">
  <dimension ref="A1:M39"/>
  <sheetViews>
    <sheetView topLeftCell="E1" workbookViewId="0">
      <selection activeCell="J35" sqref="J35"/>
    </sheetView>
  </sheetViews>
  <sheetFormatPr defaultRowHeight="15" x14ac:dyDescent="0.25"/>
  <cols>
    <col min="13" max="13" width="75.28515625" customWidth="1"/>
  </cols>
  <sheetData>
    <row r="1" spans="1:13" x14ac:dyDescent="0.25">
      <c r="A1" t="s">
        <v>137</v>
      </c>
      <c r="C1" s="42"/>
      <c r="D1" s="43"/>
      <c r="E1" s="43"/>
      <c r="F1" s="43"/>
      <c r="G1" s="44" t="s">
        <v>13</v>
      </c>
      <c r="H1" s="43"/>
      <c r="I1" s="43"/>
      <c r="J1" s="43"/>
      <c r="K1" s="45"/>
    </row>
    <row r="2" spans="1:13" x14ac:dyDescent="0.25">
      <c r="C2" s="60"/>
      <c r="D2" s="61" t="s">
        <v>118</v>
      </c>
      <c r="E2" s="61"/>
      <c r="F2" s="61"/>
      <c r="G2" s="62" t="s">
        <v>119</v>
      </c>
      <c r="H2" s="61"/>
      <c r="I2" s="61"/>
      <c r="J2" s="61" t="s">
        <v>120</v>
      </c>
      <c r="K2" s="63"/>
      <c r="M2" s="154" t="s">
        <v>15</v>
      </c>
    </row>
    <row r="3" spans="1:13" x14ac:dyDescent="0.25">
      <c r="B3" s="4" t="s">
        <v>0</v>
      </c>
      <c r="C3" s="56">
        <v>88.317999999999998</v>
      </c>
      <c r="D3" s="52">
        <v>80.944400000000002</v>
      </c>
      <c r="E3" s="53">
        <v>74.905000000000001</v>
      </c>
      <c r="F3" s="51">
        <v>76.194500000000005</v>
      </c>
      <c r="G3" s="52">
        <v>42.580100000000002</v>
      </c>
      <c r="H3" s="53">
        <v>48.466700000000003</v>
      </c>
      <c r="I3" s="51">
        <v>70.424400000000006</v>
      </c>
      <c r="J3" s="52">
        <v>81.250299999999996</v>
      </c>
      <c r="K3" s="57">
        <v>73.548900000000003</v>
      </c>
      <c r="M3" s="155"/>
    </row>
    <row r="4" spans="1:13" x14ac:dyDescent="0.25">
      <c r="B4" s="4" t="s">
        <v>1</v>
      </c>
      <c r="C4" s="46">
        <v>0.90305899999999995</v>
      </c>
      <c r="D4" s="5">
        <v>0.68365699999999996</v>
      </c>
      <c r="E4" s="55">
        <v>0.23352600000000001</v>
      </c>
      <c r="F4" s="54">
        <v>7.4921000000000001E-2</v>
      </c>
      <c r="G4" s="5">
        <v>0.14072899999999999</v>
      </c>
      <c r="H4" s="55">
        <v>0.20035</v>
      </c>
      <c r="I4" s="54">
        <v>0.45148899999999997</v>
      </c>
      <c r="J4" s="5">
        <v>0.131443</v>
      </c>
      <c r="K4" s="47">
        <v>0.20035</v>
      </c>
      <c r="M4" s="155"/>
    </row>
    <row r="5" spans="1:13" x14ac:dyDescent="0.25">
      <c r="B5" s="4" t="s">
        <v>2</v>
      </c>
      <c r="C5" s="46">
        <v>0.164464</v>
      </c>
      <c r="D5" s="5">
        <v>0.22434200000000001</v>
      </c>
      <c r="E5" s="55">
        <v>0.14981</v>
      </c>
      <c r="F5" s="54">
        <v>0.159522</v>
      </c>
      <c r="G5" s="5">
        <v>0.103504</v>
      </c>
      <c r="H5" s="55">
        <v>0.103398</v>
      </c>
      <c r="I5" s="54">
        <v>0.16819500000000001</v>
      </c>
      <c r="J5" s="5">
        <v>0.105091</v>
      </c>
      <c r="K5" s="47">
        <v>0.103398</v>
      </c>
      <c r="M5" s="156"/>
    </row>
    <row r="6" spans="1:13" x14ac:dyDescent="0.25">
      <c r="B6" s="4" t="s">
        <v>3</v>
      </c>
      <c r="C6" s="46"/>
      <c r="D6" s="5">
        <v>0.97023599999999999</v>
      </c>
      <c r="E6" s="55"/>
      <c r="F6" s="54">
        <v>3.0183999999999999E-2</v>
      </c>
      <c r="G6" s="5">
        <v>0.787771</v>
      </c>
      <c r="H6" s="55">
        <v>0.72802800000000001</v>
      </c>
      <c r="I6" s="54">
        <v>0.37436199999999997</v>
      </c>
      <c r="J6" s="5">
        <v>0.96657599999999999</v>
      </c>
      <c r="K6" s="47">
        <v>0.72802800000000001</v>
      </c>
    </row>
    <row r="7" spans="1:13" x14ac:dyDescent="0.25">
      <c r="B7" s="4" t="s">
        <v>4</v>
      </c>
      <c r="C7" s="46">
        <v>5.4059999999999997E-2</v>
      </c>
      <c r="D7" s="5">
        <v>0.15363499999999999</v>
      </c>
      <c r="E7" s="55">
        <v>0.10467</v>
      </c>
      <c r="F7" s="54">
        <v>0.12510099999999999</v>
      </c>
      <c r="G7" s="5">
        <v>4.8184999999999999E-2</v>
      </c>
      <c r="H7" s="55">
        <v>0.111801</v>
      </c>
      <c r="I7" s="54">
        <v>0.20146500000000001</v>
      </c>
      <c r="J7" s="5">
        <v>0.15695999999999999</v>
      </c>
      <c r="K7" s="47">
        <v>8.1368999999999997E-2</v>
      </c>
    </row>
    <row r="8" spans="1:13" x14ac:dyDescent="0.25">
      <c r="B8" s="4" t="s">
        <v>5</v>
      </c>
      <c r="C8" s="46">
        <v>0.13724700000000001</v>
      </c>
      <c r="D8" s="5">
        <v>0.10062500000000001</v>
      </c>
      <c r="E8" s="55">
        <v>0.145592</v>
      </c>
      <c r="F8" s="54">
        <v>9.3432000000000001E-2</v>
      </c>
      <c r="G8" s="5">
        <v>4.1829999999999999E-2</v>
      </c>
      <c r="H8" s="55">
        <v>0.170485</v>
      </c>
      <c r="I8" s="54">
        <v>0.21771599999999999</v>
      </c>
      <c r="J8" s="5">
        <v>8.9708999999999997E-2</v>
      </c>
      <c r="K8" s="47">
        <v>0.170485</v>
      </c>
    </row>
    <row r="9" spans="1:13" x14ac:dyDescent="0.25">
      <c r="B9" s="4" t="s">
        <v>6</v>
      </c>
      <c r="C9" s="46">
        <v>0.12895599999999999</v>
      </c>
      <c r="D9" s="5">
        <v>0.17549699999999999</v>
      </c>
      <c r="E9" s="55">
        <v>7.5902999999999998E-2</v>
      </c>
      <c r="F9" s="54">
        <v>8.0551999999999999E-2</v>
      </c>
      <c r="G9" s="5">
        <v>0.174959</v>
      </c>
      <c r="H9" s="55"/>
      <c r="I9" s="54">
        <v>7.5472999999999998E-2</v>
      </c>
      <c r="J9" s="5">
        <v>5.3566000000000003E-2</v>
      </c>
      <c r="K9" s="47">
        <v>5.5236E-2</v>
      </c>
    </row>
    <row r="10" spans="1:13" x14ac:dyDescent="0.25">
      <c r="B10" s="4" t="s">
        <v>7</v>
      </c>
      <c r="C10" s="46">
        <v>1.415557</v>
      </c>
      <c r="D10" s="5">
        <v>2.1094919999999999</v>
      </c>
      <c r="E10" s="55">
        <v>2.3955660000000001</v>
      </c>
      <c r="F10" s="54">
        <v>0.109919</v>
      </c>
      <c r="G10" s="5">
        <v>0.76590400000000003</v>
      </c>
      <c r="H10" s="55">
        <v>1.580298</v>
      </c>
      <c r="I10" s="54">
        <v>2.7649339999999998</v>
      </c>
      <c r="J10" s="5">
        <v>1.0773779999999999</v>
      </c>
      <c r="K10" s="47">
        <v>1.580298</v>
      </c>
    </row>
    <row r="11" spans="1:13" x14ac:dyDescent="0.25">
      <c r="B11" s="4" t="s">
        <v>8</v>
      </c>
      <c r="C11" s="46">
        <v>8.8571340000000003</v>
      </c>
      <c r="D11" s="5">
        <v>7.6517010000000001</v>
      </c>
      <c r="E11" s="55">
        <v>8.6596299999999999</v>
      </c>
      <c r="F11" s="54">
        <v>3.4255770000000001</v>
      </c>
      <c r="G11" s="5">
        <v>5.1055080000000004</v>
      </c>
      <c r="H11" s="55">
        <v>17.879280000000001</v>
      </c>
      <c r="I11" s="54">
        <v>33.386569999999999</v>
      </c>
      <c r="J11" s="5">
        <v>7.315518</v>
      </c>
      <c r="K11" s="47">
        <v>17.879280000000001</v>
      </c>
    </row>
    <row r="12" spans="1:13" x14ac:dyDescent="0.25">
      <c r="B12" s="4" t="s">
        <v>9</v>
      </c>
      <c r="C12" s="46">
        <v>2.9603100000000002</v>
      </c>
      <c r="D12" s="5"/>
      <c r="E12" s="55">
        <v>12.86659</v>
      </c>
      <c r="F12" s="54">
        <v>5.7165280000000003</v>
      </c>
      <c r="G12" s="5"/>
      <c r="H12" s="55">
        <v>8.4351929999999999</v>
      </c>
      <c r="I12" s="54">
        <v>15.38927</v>
      </c>
      <c r="J12" s="5">
        <v>1.595588</v>
      </c>
      <c r="K12" s="47">
        <v>8.4351929999999999</v>
      </c>
    </row>
    <row r="13" spans="1:13" x14ac:dyDescent="0.25">
      <c r="B13" s="4" t="s">
        <v>10</v>
      </c>
      <c r="C13" s="46">
        <v>0.11079</v>
      </c>
      <c r="D13" s="5">
        <v>0.120805</v>
      </c>
      <c r="E13" s="55"/>
      <c r="F13" s="54">
        <v>7.6867000000000005E-2</v>
      </c>
      <c r="G13" s="5">
        <v>6.8904000000000007E-2</v>
      </c>
      <c r="H13" s="55">
        <v>7.4579000000000006E-2</v>
      </c>
      <c r="I13" s="54">
        <v>5.1166000000000003E-2</v>
      </c>
      <c r="J13" s="5">
        <v>4.6339999999999999E-2</v>
      </c>
      <c r="K13" s="47">
        <v>4.7161000000000002E-2</v>
      </c>
    </row>
    <row r="14" spans="1:13" x14ac:dyDescent="0.25">
      <c r="B14" s="4" t="s">
        <v>11</v>
      </c>
      <c r="C14" s="46">
        <v>0.66237800000000002</v>
      </c>
      <c r="D14" s="5">
        <v>1.988019</v>
      </c>
      <c r="E14" s="55">
        <v>1.7481530000000001</v>
      </c>
      <c r="F14" s="54">
        <v>0.64721200000000001</v>
      </c>
      <c r="G14" s="5">
        <v>0.95114399999999999</v>
      </c>
      <c r="H14" s="55">
        <v>2.206788</v>
      </c>
      <c r="I14" s="54">
        <v>3.9437419999999999</v>
      </c>
      <c r="J14" s="5">
        <v>2.0886469999999999</v>
      </c>
      <c r="K14" s="47">
        <v>2.206788</v>
      </c>
    </row>
    <row r="15" spans="1:13" ht="15.75" thickBot="1" x14ac:dyDescent="0.3">
      <c r="B15" s="4" t="s">
        <v>12</v>
      </c>
      <c r="C15" s="48">
        <v>7.0853479999999998</v>
      </c>
      <c r="D15" s="49">
        <v>6.2401359999999997</v>
      </c>
      <c r="E15" s="58">
        <v>3.0963850000000002</v>
      </c>
      <c r="F15" s="59"/>
      <c r="G15" s="49">
        <v>3.4573390000000002</v>
      </c>
      <c r="H15" s="58"/>
      <c r="I15" s="59">
        <v>3.0410300000000001</v>
      </c>
      <c r="J15" s="49">
        <v>4.1905260000000002</v>
      </c>
      <c r="K15" s="50">
        <v>4.1561370000000002</v>
      </c>
    </row>
    <row r="16" spans="1:13" ht="15.75" thickBot="1" x14ac:dyDescent="0.3"/>
    <row r="17" spans="1:13" x14ac:dyDescent="0.25">
      <c r="A17" t="s">
        <v>126</v>
      </c>
      <c r="C17" s="42"/>
      <c r="D17" s="43"/>
      <c r="E17" s="43"/>
      <c r="F17" s="43"/>
      <c r="G17" s="44" t="s">
        <v>13</v>
      </c>
      <c r="H17" s="43"/>
      <c r="I17" s="43"/>
      <c r="J17" s="43"/>
      <c r="K17" s="45"/>
    </row>
    <row r="18" spans="1:13" x14ac:dyDescent="0.25">
      <c r="C18" s="60"/>
      <c r="D18" s="61" t="s">
        <v>118</v>
      </c>
      <c r="E18" s="61"/>
      <c r="F18" s="61"/>
      <c r="G18" s="62" t="s">
        <v>119</v>
      </c>
      <c r="H18" s="61"/>
      <c r="I18" s="61"/>
      <c r="J18" s="61" t="s">
        <v>120</v>
      </c>
      <c r="K18" s="63"/>
      <c r="M18" s="164" t="s">
        <v>16</v>
      </c>
    </row>
    <row r="19" spans="1:13" x14ac:dyDescent="0.25">
      <c r="B19" s="4" t="s">
        <v>0</v>
      </c>
      <c r="C19" s="56">
        <v>70</v>
      </c>
      <c r="D19" s="52">
        <v>75.88</v>
      </c>
      <c r="E19" s="53">
        <v>85.62</v>
      </c>
      <c r="F19" s="51">
        <v>123.8</v>
      </c>
      <c r="G19" s="52">
        <v>92.33</v>
      </c>
      <c r="H19" s="53">
        <v>100.6</v>
      </c>
      <c r="I19" s="51">
        <v>109.6</v>
      </c>
      <c r="J19" s="52">
        <v>91.06</v>
      </c>
      <c r="K19" s="57">
        <v>105.9</v>
      </c>
      <c r="M19" s="164"/>
    </row>
    <row r="20" spans="1:13" x14ac:dyDescent="0.25">
      <c r="B20" s="4" t="s">
        <v>1</v>
      </c>
      <c r="C20" s="46">
        <v>67.13</v>
      </c>
      <c r="D20" s="5">
        <v>95.4</v>
      </c>
      <c r="E20" s="55">
        <v>90.63</v>
      </c>
      <c r="F20" s="54">
        <v>99.59</v>
      </c>
      <c r="G20" s="5">
        <v>93.84</v>
      </c>
      <c r="H20" s="55">
        <v>104.8</v>
      </c>
      <c r="I20" s="54">
        <v>106.2</v>
      </c>
      <c r="J20" s="5">
        <v>102.5</v>
      </c>
      <c r="K20" s="47">
        <v>104.8</v>
      </c>
      <c r="M20" s="164"/>
    </row>
    <row r="21" spans="1:13" x14ac:dyDescent="0.25">
      <c r="B21" s="4" t="s">
        <v>2</v>
      </c>
      <c r="C21" s="46">
        <v>98.62</v>
      </c>
      <c r="D21" s="5">
        <v>97.49</v>
      </c>
      <c r="E21" s="55">
        <v>98.79</v>
      </c>
      <c r="F21" s="54">
        <v>99</v>
      </c>
      <c r="G21" s="5">
        <v>99.03</v>
      </c>
      <c r="H21" s="55">
        <v>100</v>
      </c>
      <c r="I21" s="54">
        <v>99.87</v>
      </c>
      <c r="J21" s="5">
        <v>100.5</v>
      </c>
      <c r="K21" s="47">
        <v>100</v>
      </c>
      <c r="M21" s="164"/>
    </row>
    <row r="22" spans="1:13" x14ac:dyDescent="0.25">
      <c r="B22" s="4" t="s">
        <v>3</v>
      </c>
      <c r="C22" s="46">
        <v>52.01</v>
      </c>
      <c r="D22" s="5">
        <v>61.28</v>
      </c>
      <c r="E22" s="55">
        <v>68.55</v>
      </c>
      <c r="F22" s="54">
        <v>88.33</v>
      </c>
      <c r="G22" s="5">
        <v>66.7</v>
      </c>
      <c r="H22" s="55">
        <v>65.91</v>
      </c>
      <c r="I22" s="54">
        <v>67.52</v>
      </c>
      <c r="J22" s="5">
        <v>62.22</v>
      </c>
      <c r="K22" s="47">
        <v>65.91</v>
      </c>
      <c r="M22" s="164"/>
    </row>
    <row r="23" spans="1:13" x14ac:dyDescent="0.25">
      <c r="B23" s="4" t="s">
        <v>4</v>
      </c>
      <c r="C23" s="46">
        <v>98.93</v>
      </c>
      <c r="D23" s="5">
        <v>99.94</v>
      </c>
      <c r="E23" s="55">
        <v>100</v>
      </c>
      <c r="F23" s="54">
        <v>100.2</v>
      </c>
      <c r="G23" s="5">
        <v>100.1</v>
      </c>
      <c r="H23" s="55">
        <v>100.1</v>
      </c>
      <c r="I23" s="54">
        <v>99.92</v>
      </c>
      <c r="J23" s="5">
        <v>99.97</v>
      </c>
      <c r="K23" s="47">
        <v>99.95</v>
      </c>
      <c r="M23" s="164"/>
    </row>
    <row r="24" spans="1:13" x14ac:dyDescent="0.25">
      <c r="B24" s="4" t="s">
        <v>5</v>
      </c>
      <c r="C24" s="46">
        <v>100.3</v>
      </c>
      <c r="D24" s="5">
        <v>98.8</v>
      </c>
      <c r="E24" s="55">
        <v>99.19</v>
      </c>
      <c r="F24" s="54">
        <v>97.67</v>
      </c>
      <c r="G24" s="5">
        <v>101.2</v>
      </c>
      <c r="H24" s="55">
        <v>99.57</v>
      </c>
      <c r="I24" s="54">
        <v>97.75</v>
      </c>
      <c r="J24" s="5">
        <v>98.93</v>
      </c>
      <c r="K24" s="47">
        <v>99.57</v>
      </c>
      <c r="M24" s="164"/>
    </row>
    <row r="25" spans="1:13" x14ac:dyDescent="0.25">
      <c r="B25" s="4" t="s">
        <v>6</v>
      </c>
      <c r="C25" s="46">
        <v>99.83</v>
      </c>
      <c r="D25" s="5">
        <v>100</v>
      </c>
      <c r="E25" s="55">
        <v>99.81</v>
      </c>
      <c r="F25" s="54">
        <v>100.6</v>
      </c>
      <c r="G25" s="5">
        <v>101.7</v>
      </c>
      <c r="H25" s="55">
        <v>99.74</v>
      </c>
      <c r="I25" s="54">
        <v>100.4</v>
      </c>
      <c r="J25" s="5">
        <v>100.3</v>
      </c>
      <c r="K25" s="47">
        <v>100.5</v>
      </c>
      <c r="M25" s="164"/>
    </row>
    <row r="26" spans="1:13" x14ac:dyDescent="0.25">
      <c r="B26" s="4" t="s">
        <v>7</v>
      </c>
      <c r="C26" s="46">
        <v>110.9</v>
      </c>
      <c r="D26" s="5">
        <v>107</v>
      </c>
      <c r="E26" s="55">
        <v>101.4</v>
      </c>
      <c r="F26" s="54">
        <v>102.2</v>
      </c>
      <c r="G26" s="5">
        <v>102.6</v>
      </c>
      <c r="H26" s="55">
        <v>107.3</v>
      </c>
      <c r="I26" s="54">
        <v>99.95</v>
      </c>
      <c r="J26" s="5">
        <v>108.1</v>
      </c>
      <c r="K26" s="47">
        <v>107.3</v>
      </c>
      <c r="M26" s="164"/>
    </row>
    <row r="27" spans="1:13" ht="15.75" thickBot="1" x14ac:dyDescent="0.3">
      <c r="B27" s="4" t="s">
        <v>8</v>
      </c>
      <c r="C27" s="46">
        <v>74.349999999999994</v>
      </c>
      <c r="D27" s="5">
        <v>101.9</v>
      </c>
      <c r="E27" s="55">
        <v>67.23</v>
      </c>
      <c r="F27" s="54">
        <v>117</v>
      </c>
      <c r="G27" s="5">
        <v>92.79</v>
      </c>
      <c r="H27" s="55">
        <v>87.71</v>
      </c>
      <c r="I27" s="54">
        <v>55.15</v>
      </c>
      <c r="J27" s="5">
        <v>103.2</v>
      </c>
      <c r="K27" s="47">
        <v>87.71</v>
      </c>
      <c r="M27" s="164"/>
    </row>
    <row r="28" spans="1:13" ht="15" customHeight="1" x14ac:dyDescent="0.25">
      <c r="B28" s="4" t="s">
        <v>9</v>
      </c>
      <c r="C28" s="46">
        <v>82.21</v>
      </c>
      <c r="D28" s="5"/>
      <c r="E28" s="55">
        <v>77.52</v>
      </c>
      <c r="F28" s="54">
        <v>110.8</v>
      </c>
      <c r="G28" s="5"/>
      <c r="H28" s="55">
        <v>81.72</v>
      </c>
      <c r="I28" s="54">
        <v>103.2</v>
      </c>
      <c r="J28" s="5">
        <v>92.02</v>
      </c>
      <c r="K28" s="47">
        <v>81.72</v>
      </c>
      <c r="M28" s="148" t="s">
        <v>134</v>
      </c>
    </row>
    <row r="29" spans="1:13" x14ac:dyDescent="0.25">
      <c r="B29" s="4" t="s">
        <v>10</v>
      </c>
      <c r="C29" s="46">
        <v>98.98</v>
      </c>
      <c r="D29" s="5">
        <v>99.54</v>
      </c>
      <c r="E29" s="55">
        <v>98.9</v>
      </c>
      <c r="F29" s="54">
        <v>100.4</v>
      </c>
      <c r="G29" s="5">
        <v>100.4</v>
      </c>
      <c r="H29" s="55">
        <v>99.58</v>
      </c>
      <c r="I29" s="54">
        <v>99.94</v>
      </c>
      <c r="J29" s="5">
        <v>100.1</v>
      </c>
      <c r="K29" s="47">
        <v>100.3</v>
      </c>
      <c r="M29" s="149"/>
    </row>
    <row r="30" spans="1:13" x14ac:dyDescent="0.25">
      <c r="B30" s="4" t="s">
        <v>11</v>
      </c>
      <c r="C30" s="46">
        <v>95.76</v>
      </c>
      <c r="D30" s="5">
        <v>91.71</v>
      </c>
      <c r="E30" s="55">
        <v>87.87</v>
      </c>
      <c r="F30" s="54">
        <v>99.38</v>
      </c>
      <c r="G30" s="5">
        <v>99.27</v>
      </c>
      <c r="H30" s="55">
        <v>95.64</v>
      </c>
      <c r="I30" s="54">
        <v>94.01</v>
      </c>
      <c r="J30" s="5">
        <v>87.81</v>
      </c>
      <c r="K30" s="47">
        <v>95.64</v>
      </c>
      <c r="M30" s="149"/>
    </row>
    <row r="31" spans="1:13" ht="15.75" thickBot="1" x14ac:dyDescent="0.3">
      <c r="B31" s="4" t="s">
        <v>12</v>
      </c>
      <c r="C31" s="48">
        <v>98.3</v>
      </c>
      <c r="D31" s="49">
        <v>93.58</v>
      </c>
      <c r="E31" s="58">
        <v>90.25</v>
      </c>
      <c r="F31" s="59">
        <v>99.91</v>
      </c>
      <c r="G31" s="49">
        <v>100.1</v>
      </c>
      <c r="H31" s="58"/>
      <c r="I31" s="59">
        <v>99.98</v>
      </c>
      <c r="J31" s="49">
        <v>100.7</v>
      </c>
      <c r="K31" s="50">
        <v>100.5</v>
      </c>
      <c r="M31" s="149"/>
    </row>
    <row r="32" spans="1:13" x14ac:dyDescent="0.25">
      <c r="M32" s="149"/>
    </row>
    <row r="33" spans="13:13" x14ac:dyDescent="0.25">
      <c r="M33" s="149"/>
    </row>
    <row r="34" spans="13:13" x14ac:dyDescent="0.25">
      <c r="M34" s="149"/>
    </row>
    <row r="35" spans="13:13" x14ac:dyDescent="0.25">
      <c r="M35" s="149"/>
    </row>
    <row r="36" spans="13:13" x14ac:dyDescent="0.25">
      <c r="M36" s="149"/>
    </row>
    <row r="37" spans="13:13" x14ac:dyDescent="0.25">
      <c r="M37" s="149"/>
    </row>
    <row r="38" spans="13:13" x14ac:dyDescent="0.25">
      <c r="M38" s="149"/>
    </row>
    <row r="39" spans="13:13" ht="15.75" thickBot="1" x14ac:dyDescent="0.3">
      <c r="M39" s="150"/>
    </row>
  </sheetData>
  <mergeCells count="3">
    <mergeCell ref="M2:M5"/>
    <mergeCell ref="M18:M27"/>
    <mergeCell ref="M28:M39"/>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Figure 1</vt:lpstr>
      <vt:lpstr>Figure 2</vt:lpstr>
      <vt:lpstr>Figure 3</vt:lpstr>
      <vt:lpstr>Figure 4</vt:lpstr>
      <vt:lpstr>Figure 5</vt:lpstr>
      <vt:lpstr>Figure 6</vt:lpstr>
      <vt:lpstr>Figure 7</vt:lpstr>
      <vt:lpstr>SFig 7</vt:lpstr>
      <vt:lpstr>SFig 10</vt:lpstr>
      <vt:lpstr>SFig11</vt:lpstr>
      <vt:lpstr>Fig 4 Absolute IC50 Calculation</vt:lpstr>
      <vt:lpstr>Fig 5 Absolute IC50 Calculation</vt:lpstr>
      <vt:lpstr>Fig 6 Absolute IC50 Calculation</vt:lpstr>
      <vt:lpstr>10uM efficacy</vt:lpstr>
      <vt:lpstr>SFig 7 Absolute IC50 Calc</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Hayman, Ian</dc:creator>
  <cp:lastModifiedBy>Hayman, Ian</cp:lastModifiedBy>
  <dcterms:created xsi:type="dcterms:W3CDTF">2024-08-14T17:46:26Z</dcterms:created>
  <dcterms:modified xsi:type="dcterms:W3CDTF">2024-09-05T20:41:45Z</dcterms:modified>
</cp:coreProperties>
</file>